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S:\DC\AMI\Ami protection\Doc X VALUTAZIONE\"/>
    </mc:Choice>
  </mc:AlternateContent>
  <xr:revisionPtr revIDLastSave="0" documentId="13_ncr:1_{63B71368-57BB-401A-AC97-60B9BF01BE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cheda inserimento dati" sheetId="1" r:id="rId1"/>
    <sheet name="Parametri " sheetId="2" state="hidden" r:id="rId2"/>
    <sheet name="Riga da incollare" sheetId="3" state="hidden" r:id="rId3"/>
  </sheets>
  <externalReferences>
    <externalReference r:id="rId4"/>
  </externalReferences>
  <definedNames>
    <definedName name="_xlnm.Print_Area" localSheetId="0">'Scheda inserimento dati'!$A$1:$W$73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E65" i="1"/>
  <c r="B67" i="1" s="1"/>
  <c r="F52" i="1"/>
  <c r="F40" i="1"/>
  <c r="T17" i="1" l="1"/>
  <c r="T18" i="1"/>
  <c r="T19" i="1"/>
  <c r="T20" i="1"/>
  <c r="T21" i="1"/>
  <c r="P25" i="1"/>
  <c r="T25" i="1" s="1"/>
  <c r="P26" i="1"/>
  <c r="T26" i="1" s="1"/>
  <c r="P27" i="1"/>
  <c r="T27" i="1" s="1"/>
  <c r="P28" i="1"/>
  <c r="T28" i="1" s="1"/>
  <c r="P29" i="1"/>
  <c r="T29" i="1" s="1"/>
  <c r="P30" i="1"/>
  <c r="T30" i="1" s="1"/>
  <c r="P31" i="1"/>
  <c r="T31" i="1" s="1"/>
  <c r="P32" i="1"/>
  <c r="T32" i="1" s="1"/>
  <c r="P33" i="1"/>
  <c r="T33" i="1" s="1"/>
  <c r="P34" i="1"/>
  <c r="T34" i="1" s="1"/>
  <c r="P35" i="1"/>
  <c r="T35" i="1" s="1"/>
  <c r="P36" i="1"/>
  <c r="T36" i="1" s="1"/>
  <c r="P37" i="1"/>
  <c r="T37" i="1" s="1"/>
  <c r="P38" i="1"/>
  <c r="T38" i="1" s="1"/>
  <c r="P39" i="1"/>
  <c r="T39" i="1" s="1"/>
  <c r="P40" i="1"/>
  <c r="T40" i="1" s="1"/>
  <c r="P41" i="1"/>
  <c r="T41" i="1" s="1"/>
  <c r="P42" i="1"/>
  <c r="T42" i="1" s="1"/>
  <c r="P43" i="1"/>
  <c r="T43" i="1" s="1"/>
  <c r="P44" i="1"/>
  <c r="T44" i="1" s="1"/>
  <c r="P45" i="1"/>
  <c r="T45" i="1" s="1"/>
  <c r="P46" i="1"/>
  <c r="T46" i="1" s="1"/>
  <c r="P47" i="1"/>
  <c r="T47" i="1" s="1"/>
  <c r="P48" i="1"/>
  <c r="T48" i="1" s="1"/>
  <c r="P50" i="1" l="1"/>
  <c r="O52" i="1" s="1"/>
  <c r="Q35" i="1" s="1"/>
  <c r="O53" i="1"/>
  <c r="T53" i="1" s="1"/>
  <c r="Q37" i="1" l="1"/>
  <c r="Q30" i="1"/>
  <c r="Q32" i="1"/>
  <c r="Q46" i="1"/>
  <c r="Q36" i="1"/>
  <c r="Q25" i="1"/>
  <c r="Q50" i="1" s="1"/>
  <c r="Q39" i="1"/>
  <c r="Q34" i="1"/>
  <c r="Q41" i="1"/>
  <c r="Q43" i="1"/>
  <c r="Q48" i="1"/>
  <c r="Q27" i="1"/>
  <c r="Q38" i="1"/>
  <c r="Q29" i="1"/>
  <c r="Q45" i="1"/>
  <c r="Q40" i="1"/>
  <c r="Q47" i="1"/>
  <c r="T52" i="1"/>
  <c r="Q26" i="1"/>
  <c r="Q42" i="1"/>
  <c r="Q33" i="1"/>
  <c r="Q28" i="1"/>
  <c r="Q44" i="1"/>
  <c r="Q31" i="1"/>
  <c r="AT3" i="3"/>
  <c r="AS3" i="3"/>
  <c r="AO3" i="3"/>
  <c r="AR3" i="3"/>
  <c r="AQ3" i="3"/>
  <c r="AP3" i="3"/>
  <c r="BB3" i="3" l="1"/>
  <c r="BD3" i="3"/>
  <c r="BC3" i="3"/>
  <c r="BA3" i="3"/>
  <c r="AZ3" i="3" l="1"/>
  <c r="AY3" i="3"/>
  <c r="AX3" i="3"/>
  <c r="AW3" i="3"/>
  <c r="AV3" i="3"/>
  <c r="AU3" i="3"/>
  <c r="AN3" i="3"/>
  <c r="AX2" i="3"/>
  <c r="O3" i="3"/>
  <c r="M3" i="3"/>
  <c r="L3" i="3"/>
  <c r="K3" i="3"/>
  <c r="J3" i="3"/>
  <c r="I3" i="3"/>
  <c r="H3" i="3"/>
  <c r="G3" i="3"/>
  <c r="F3" i="3"/>
  <c r="E3" i="3"/>
  <c r="D3" i="3"/>
  <c r="C3" i="3"/>
  <c r="B3" i="3"/>
  <c r="A3" i="3"/>
  <c r="P3" i="3"/>
  <c r="Q3" i="3" l="1"/>
  <c r="AM3" i="3"/>
  <c r="R3" i="3" l="1"/>
  <c r="S3" i="3" l="1"/>
  <c r="T3" i="3" l="1"/>
  <c r="U3" i="3"/>
  <c r="V3" i="3" l="1"/>
  <c r="A15" i="2"/>
  <c r="A16" i="2"/>
  <c r="A17" i="2"/>
  <c r="A18" i="2"/>
  <c r="A19" i="2"/>
  <c r="A20" i="2"/>
  <c r="A14" i="2"/>
  <c r="W3" i="3" l="1"/>
  <c r="X3" i="3" l="1"/>
  <c r="Y3" i="3" l="1"/>
  <c r="Z3" i="3" l="1"/>
  <c r="AA3" i="3"/>
  <c r="AB3" i="3" l="1"/>
  <c r="AC3" i="3" l="1"/>
  <c r="AD3" i="3" l="1"/>
  <c r="AE3" i="3" l="1"/>
  <c r="AF3" i="3" l="1"/>
  <c r="AG3" i="3" l="1"/>
  <c r="AH3" i="3" l="1"/>
  <c r="AI3" i="3" l="1"/>
  <c r="AJ3" i="3" l="1"/>
  <c r="AK3" i="3" l="1"/>
  <c r="AL3" i="3" l="1"/>
  <c r="N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Patrizia Bonora</author>
  </authors>
  <commentList>
    <comment ref="M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Patrizia Bonora:</t>
        </r>
        <r>
          <rPr>
            <sz val="9"/>
            <color indexed="81"/>
            <rFont val="Tahoma"/>
            <family val="2"/>
          </rPr>
          <t xml:space="preserve">
es. OVPAD01
O=Organizzazione (quando I=Intermediazione)
V=Volumi
P=Partenze
AD=nell'anno della dichiarazione (quando AS=nell'anno successivo alla dichiarazione)
01=Gennaio (quanto TT=Totale)</t>
        </r>
      </text>
    </comment>
  </commentList>
</comments>
</file>

<file path=xl/sharedStrings.xml><?xml version="1.0" encoding="utf-8"?>
<sst xmlns="http://schemas.openxmlformats.org/spreadsheetml/2006/main" count="625" uniqueCount="441">
  <si>
    <t>Ragione sociale agenzia</t>
  </si>
  <si>
    <t>CAP</t>
  </si>
  <si>
    <t>Regione</t>
  </si>
  <si>
    <t>Sede legale</t>
  </si>
  <si>
    <t>Località</t>
  </si>
  <si>
    <t>Partita IVA</t>
  </si>
  <si>
    <t>Codice Fiscale</t>
  </si>
  <si>
    <t>Telefono ufficio</t>
  </si>
  <si>
    <t>Fax</t>
  </si>
  <si>
    <t>indirizzo posta elettronica</t>
  </si>
  <si>
    <t>Totale</t>
  </si>
  <si>
    <r>
      <t xml:space="preserve">Suddivizione dei ricavi sopra indicati per mesi di </t>
    </r>
    <r>
      <rPr>
        <b/>
        <sz val="9"/>
        <color theme="1"/>
        <rFont val="Calibri"/>
        <family val="2"/>
        <scheme val="minor"/>
      </rPr>
      <t>"Partenza"</t>
    </r>
    <r>
      <rPr>
        <sz val="9"/>
        <color theme="1"/>
        <rFont val="Calibri"/>
        <family val="2"/>
        <scheme val="minor"/>
      </rPr>
      <t xml:space="preserve"> del cliente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</si>
  <si>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</si>
  <si>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</si>
  <si>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</si>
  <si>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</si>
  <si>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</si>
  <si>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</si>
  <si>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</si>
  <si>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</si>
  <si>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</si>
  <si>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</si>
  <si>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</si>
  <si>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</si>
  <si>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Partenze nello stesso anno di vendita</t>
  </si>
  <si>
    <t>Sigla Provincia</t>
  </si>
  <si>
    <t>indirizzo PEC</t>
  </si>
  <si>
    <t>MODULO VALUTAZIONE AGENZIA CON DETTAGLIO MENSILIZZAZIONE PARTENZE</t>
  </si>
  <si>
    <t>Esposizione annuale</t>
  </si>
  <si>
    <r>
      <t xml:space="preserve">Come da ultima dichiarazione nel modello WG78U (UNICO per studi di settore) al rigo </t>
    </r>
    <r>
      <rPr>
        <b/>
        <i/>
        <sz val="12"/>
        <color theme="1"/>
        <rFont val="Calibri"/>
        <family val="2"/>
        <scheme val="minor"/>
      </rPr>
      <t xml:space="preserve">D01 </t>
    </r>
  </si>
  <si>
    <r>
      <t xml:space="preserve">Come da ultima dichiarazione nel modello WG78U (UNICO per studi di settore) al rigo </t>
    </r>
    <r>
      <rPr>
        <b/>
        <sz val="12"/>
        <color theme="1"/>
        <rFont val="Calibri"/>
        <family val="2"/>
        <scheme val="minor"/>
      </rPr>
      <t>D03</t>
    </r>
    <r>
      <rPr>
        <sz val="12"/>
        <color theme="1"/>
        <rFont val="Calibri"/>
        <family val="2"/>
        <scheme val="minor"/>
      </rPr>
      <t xml:space="preserve"> </t>
    </r>
  </si>
  <si>
    <t>Valore massimo esposizione mensile</t>
  </si>
  <si>
    <t>Parametri per controllo</t>
  </si>
  <si>
    <t>Massima esposizione mensile</t>
  </si>
  <si>
    <t>Valore massimo esposizione annuale</t>
  </si>
  <si>
    <t>Cerved Group Score</t>
  </si>
  <si>
    <t>Minimo Cerved Group Score per approvazione</t>
  </si>
  <si>
    <t>S1</t>
  </si>
  <si>
    <t>S2</t>
  </si>
  <si>
    <t>S3</t>
  </si>
  <si>
    <t>S4</t>
  </si>
  <si>
    <t>V1</t>
  </si>
  <si>
    <t>V2</t>
  </si>
  <si>
    <t>R1</t>
  </si>
  <si>
    <t>R2</t>
  </si>
  <si>
    <t>R3</t>
  </si>
  <si>
    <t>R4</t>
  </si>
  <si>
    <t>Sicurazza elevata</t>
  </si>
  <si>
    <t>Sicurezza</t>
  </si>
  <si>
    <t>Ampia solviblità</t>
  </si>
  <si>
    <t>Solvibilità moderata</t>
  </si>
  <si>
    <t>Solvibilità</t>
  </si>
  <si>
    <t>Solvibilità bassa</t>
  </si>
  <si>
    <t>Rischio moderato</t>
  </si>
  <si>
    <t>Rischio</t>
  </si>
  <si>
    <t>Rischio elevato</t>
  </si>
  <si>
    <t>Rischio molto elevato</t>
  </si>
  <si>
    <t>Valutazione economico finanziaria (Cebi score 4)</t>
  </si>
  <si>
    <t>Rientra nei parametri</t>
  </si>
  <si>
    <t>Richiedere a DIC</t>
  </si>
  <si>
    <t>Richiedere a DT</t>
  </si>
  <si>
    <t>DA</t>
  </si>
  <si>
    <t>A</t>
  </si>
  <si>
    <t>ABRUZZO</t>
  </si>
  <si>
    <t>BASILICATA</t>
  </si>
  <si>
    <t>CALABRIA</t>
  </si>
  <si>
    <t>CAMPANIA</t>
  </si>
  <si>
    <t>EMLIA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</si>
  <si>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</si>
  <si>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</si>
  <si>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</si>
  <si>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</si>
  <si>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</si>
  <si>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</si>
  <si>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</si>
  <si>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</si>
  <si>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</si>
  <si>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</si>
  <si>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TRENTINO ALTO ADIGE</t>
  </si>
  <si>
    <t>TOSCANA</t>
  </si>
  <si>
    <t>UMBRIA</t>
  </si>
  <si>
    <t>VALLE D'AOSTA</t>
  </si>
  <si>
    <t>VENETO</t>
  </si>
  <si>
    <t>REGIONE</t>
  </si>
  <si>
    <t>Cebi score 4</t>
  </si>
  <si>
    <t>SgProvincia</t>
  </si>
  <si>
    <t>Descrizione</t>
  </si>
  <si>
    <t>SgRegione</t>
  </si>
  <si>
    <t>AG</t>
  </si>
  <si>
    <t>AGRIGENTO</t>
  </si>
  <si>
    <t>SIC</t>
  </si>
  <si>
    <t>AL</t>
  </si>
  <si>
    <t>ALESSANDRIA</t>
  </si>
  <si>
    <t>PIE</t>
  </si>
  <si>
    <t>AN</t>
  </si>
  <si>
    <t>ANCONA</t>
  </si>
  <si>
    <t>MAR</t>
  </si>
  <si>
    <t>AO</t>
  </si>
  <si>
    <t>AOSTA/VALLE D'AOSTA/VALLÉE D'AOSTE</t>
  </si>
  <si>
    <t>VDA</t>
  </si>
  <si>
    <t>AP</t>
  </si>
  <si>
    <t>ASCOLI PICENO</t>
  </si>
  <si>
    <t>AQ</t>
  </si>
  <si>
    <t>L'AQUILA</t>
  </si>
  <si>
    <t>ABR</t>
  </si>
  <si>
    <t>AR</t>
  </si>
  <si>
    <t>AREZZO</t>
  </si>
  <si>
    <t>TOS</t>
  </si>
  <si>
    <t>AT</t>
  </si>
  <si>
    <t>ASTI</t>
  </si>
  <si>
    <t>AV</t>
  </si>
  <si>
    <t>AVELLINO</t>
  </si>
  <si>
    <t>CAM</t>
  </si>
  <si>
    <t>BA</t>
  </si>
  <si>
    <t>BARI</t>
  </si>
  <si>
    <t>PUG</t>
  </si>
  <si>
    <t>BG</t>
  </si>
  <si>
    <t>BERGAMO</t>
  </si>
  <si>
    <t>LOM</t>
  </si>
  <si>
    <t>BI</t>
  </si>
  <si>
    <t>BIELLA</t>
  </si>
  <si>
    <t>BL</t>
  </si>
  <si>
    <t>BELLUNO</t>
  </si>
  <si>
    <t>VEN</t>
  </si>
  <si>
    <t>BN</t>
  </si>
  <si>
    <t>BENEVENTO</t>
  </si>
  <si>
    <t>BO</t>
  </si>
  <si>
    <t>BOLOGNA</t>
  </si>
  <si>
    <t>EMR</t>
  </si>
  <si>
    <t>BR</t>
  </si>
  <si>
    <t>BRINDISI</t>
  </si>
  <si>
    <t>BS</t>
  </si>
  <si>
    <t>BRESCIA</t>
  </si>
  <si>
    <t>BT</t>
  </si>
  <si>
    <t>BARLETTA-ANDRIA-TRANI</t>
  </si>
  <si>
    <t>BZ</t>
  </si>
  <si>
    <t>BOLZANO/BOZEN</t>
  </si>
  <si>
    <t>TAA</t>
  </si>
  <si>
    <t>CA</t>
  </si>
  <si>
    <t>CAGLIARI</t>
  </si>
  <si>
    <t>SAR</t>
  </si>
  <si>
    <t>CB</t>
  </si>
  <si>
    <t>CAMPOBASSO</t>
  </si>
  <si>
    <t>MOL</t>
  </si>
  <si>
    <t>CE</t>
  </si>
  <si>
    <t>CASERTA</t>
  </si>
  <si>
    <t>CH</t>
  </si>
  <si>
    <t>CHIETI</t>
  </si>
  <si>
    <t>CI</t>
  </si>
  <si>
    <t>CARBONIA-IGLESIAS</t>
  </si>
  <si>
    <t>CL</t>
  </si>
  <si>
    <t>CALTANISETTA</t>
  </si>
  <si>
    <t>CN</t>
  </si>
  <si>
    <t>CUNEO</t>
  </si>
  <si>
    <t>CO</t>
  </si>
  <si>
    <t>COMO</t>
  </si>
  <si>
    <t>CR</t>
  </si>
  <si>
    <t>CREMONA</t>
  </si>
  <si>
    <t>CS</t>
  </si>
  <si>
    <t>COSENZA</t>
  </si>
  <si>
    <t>CT</t>
  </si>
  <si>
    <t>CATANIA</t>
  </si>
  <si>
    <t>CZ</t>
  </si>
  <si>
    <t>CATANZARO</t>
  </si>
  <si>
    <t>EN</t>
  </si>
  <si>
    <t>ENNA</t>
  </si>
  <si>
    <t>FC</t>
  </si>
  <si>
    <t>FORLI'-CESENA</t>
  </si>
  <si>
    <t>FE</t>
  </si>
  <si>
    <t>FERRARA</t>
  </si>
  <si>
    <t>FG</t>
  </si>
  <si>
    <t>FOGGIA</t>
  </si>
  <si>
    <t>FI</t>
  </si>
  <si>
    <t>FIRENZE</t>
  </si>
  <si>
    <t>FM</t>
  </si>
  <si>
    <t>FERMO</t>
  </si>
  <si>
    <t>FR</t>
  </si>
  <si>
    <t>FROSINONE</t>
  </si>
  <si>
    <t>LAZ</t>
  </si>
  <si>
    <t>GE</t>
  </si>
  <si>
    <t>GENOVA</t>
  </si>
  <si>
    <t>LIG</t>
  </si>
  <si>
    <t>GO</t>
  </si>
  <si>
    <t>GORIZIA</t>
  </si>
  <si>
    <t>FVG</t>
  </si>
  <si>
    <t>GR</t>
  </si>
  <si>
    <t>GROSSETO</t>
  </si>
  <si>
    <t>IM</t>
  </si>
  <si>
    <t>IMPERIA</t>
  </si>
  <si>
    <t>IS</t>
  </si>
  <si>
    <t>ISERNIA</t>
  </si>
  <si>
    <t>KR</t>
  </si>
  <si>
    <t>CROTONE</t>
  </si>
  <si>
    <t>LC</t>
  </si>
  <si>
    <t>LECCO</t>
  </si>
  <si>
    <t>LE</t>
  </si>
  <si>
    <t>LECCE</t>
  </si>
  <si>
    <t>LI</t>
  </si>
  <si>
    <t>LIVORNO</t>
  </si>
  <si>
    <t>LO</t>
  </si>
  <si>
    <t>LODI</t>
  </si>
  <si>
    <t>LT</t>
  </si>
  <si>
    <t>LATINA</t>
  </si>
  <si>
    <t>LU</t>
  </si>
  <si>
    <t>LUCCA</t>
  </si>
  <si>
    <t>MB</t>
  </si>
  <si>
    <t>MONZA BRIANZA</t>
  </si>
  <si>
    <t>MC</t>
  </si>
  <si>
    <t>MACERATA</t>
  </si>
  <si>
    <t>ME</t>
  </si>
  <si>
    <t>MESSINA</t>
  </si>
  <si>
    <t>MI</t>
  </si>
  <si>
    <t>MILANO</t>
  </si>
  <si>
    <t>MN</t>
  </si>
  <si>
    <t>MANTOVA</t>
  </si>
  <si>
    <t>MO</t>
  </si>
  <si>
    <t>MODENA</t>
  </si>
  <si>
    <t>MS</t>
  </si>
  <si>
    <t>MASSA-CARRARA</t>
  </si>
  <si>
    <t>MT</t>
  </si>
  <si>
    <t>MATERA</t>
  </si>
  <si>
    <t>BAS</t>
  </si>
  <si>
    <t>NA</t>
  </si>
  <si>
    <t>NAPOLI</t>
  </si>
  <si>
    <t>NO</t>
  </si>
  <si>
    <t>NOVARA</t>
  </si>
  <si>
    <t>NU</t>
  </si>
  <si>
    <t>NUORO</t>
  </si>
  <si>
    <t>OG</t>
  </si>
  <si>
    <t>OGLIASTRA</t>
  </si>
  <si>
    <t>OR</t>
  </si>
  <si>
    <t>ORISTANO</t>
  </si>
  <si>
    <t>OT</t>
  </si>
  <si>
    <t>OLBIA-TEMPIO</t>
  </si>
  <si>
    <t>PA</t>
  </si>
  <si>
    <t>PALERMO</t>
  </si>
  <si>
    <t>PC</t>
  </si>
  <si>
    <t>PIACENZA</t>
  </si>
  <si>
    <t>PD</t>
  </si>
  <si>
    <t>PADOVA</t>
  </si>
  <si>
    <t>PE</t>
  </si>
  <si>
    <t>PESCARA</t>
  </si>
  <si>
    <t>PG</t>
  </si>
  <si>
    <t>PERUGIA</t>
  </si>
  <si>
    <t>UMB</t>
  </si>
  <si>
    <t>PI</t>
  </si>
  <si>
    <t>PISA</t>
  </si>
  <si>
    <t>PN</t>
  </si>
  <si>
    <t>PORDENONE</t>
  </si>
  <si>
    <t>PO</t>
  </si>
  <si>
    <t>PRATO</t>
  </si>
  <si>
    <t>PR</t>
  </si>
  <si>
    <t>PARMA</t>
  </si>
  <si>
    <t>PT</t>
  </si>
  <si>
    <t>PISTOIA</t>
  </si>
  <si>
    <t>PU</t>
  </si>
  <si>
    <t>PESARO-URBINO</t>
  </si>
  <si>
    <t>PV</t>
  </si>
  <si>
    <t>PAVIA</t>
  </si>
  <si>
    <t>PZ</t>
  </si>
  <si>
    <t>POTENZA</t>
  </si>
  <si>
    <t>RA</t>
  </si>
  <si>
    <t>RAVENNA</t>
  </si>
  <si>
    <t>RC</t>
  </si>
  <si>
    <t>REGGIO DI CALABRIA</t>
  </si>
  <si>
    <t>RE</t>
  </si>
  <si>
    <t>REGGIO NELL'EMILIA</t>
  </si>
  <si>
    <t>RG</t>
  </si>
  <si>
    <t>RAGUSA</t>
  </si>
  <si>
    <t>RI</t>
  </si>
  <si>
    <t>RIETI</t>
  </si>
  <si>
    <t>RM</t>
  </si>
  <si>
    <t>ROMA</t>
  </si>
  <si>
    <t>RN</t>
  </si>
  <si>
    <t>RIMINI</t>
  </si>
  <si>
    <t>RO</t>
  </si>
  <si>
    <t>ROVIGO</t>
  </si>
  <si>
    <t>SA</t>
  </si>
  <si>
    <t>SALERNO</t>
  </si>
  <si>
    <t>SI</t>
  </si>
  <si>
    <t>SIENA</t>
  </si>
  <si>
    <t>SO</t>
  </si>
  <si>
    <t>SONDRIO</t>
  </si>
  <si>
    <t>SP</t>
  </si>
  <si>
    <t>LA SPEZIA</t>
  </si>
  <si>
    <t>SR</t>
  </si>
  <si>
    <t>SIRACUSA</t>
  </si>
  <si>
    <t>SS</t>
  </si>
  <si>
    <t>SASSARI</t>
  </si>
  <si>
    <t>SV</t>
  </si>
  <si>
    <t>SAVONA</t>
  </si>
  <si>
    <t>TA</t>
  </si>
  <si>
    <t>TARANTO</t>
  </si>
  <si>
    <t>TE</t>
  </si>
  <si>
    <t>TERAMO</t>
  </si>
  <si>
    <t>TN</t>
  </si>
  <si>
    <t>TRENTO</t>
  </si>
  <si>
    <t>TO</t>
  </si>
  <si>
    <t>TORINO</t>
  </si>
  <si>
    <t>TP</t>
  </si>
  <si>
    <t>TRAPANI</t>
  </si>
  <si>
    <t>TR</t>
  </si>
  <si>
    <t>TERNI</t>
  </si>
  <si>
    <t>TS</t>
  </si>
  <si>
    <t>TRIESTE</t>
  </si>
  <si>
    <t>TV</t>
  </si>
  <si>
    <t>TREVISO</t>
  </si>
  <si>
    <t>UD</t>
  </si>
  <si>
    <t>UDINE</t>
  </si>
  <si>
    <t>VA</t>
  </si>
  <si>
    <t>VARESE</t>
  </si>
  <si>
    <t>VB</t>
  </si>
  <si>
    <t>VERBANO-CUSIO-OSSOLA</t>
  </si>
  <si>
    <t>VC</t>
  </si>
  <si>
    <t>VERCELLI</t>
  </si>
  <si>
    <t>VE</t>
  </si>
  <si>
    <t>VENEZIA</t>
  </si>
  <si>
    <t>VI</t>
  </si>
  <si>
    <t>VICENZA</t>
  </si>
  <si>
    <t>VR</t>
  </si>
  <si>
    <t>VERONA</t>
  </si>
  <si>
    <t>VS</t>
  </si>
  <si>
    <t>MEDIO CAMPIDANO</t>
  </si>
  <si>
    <t>VT</t>
  </si>
  <si>
    <t>VITERBO</t>
  </si>
  <si>
    <t>VV</t>
  </si>
  <si>
    <t>VIBO VALENTIA</t>
  </si>
  <si>
    <t>CAL</t>
  </si>
  <si>
    <t>Non affidabile</t>
  </si>
  <si>
    <t>Affidabilità bassa</t>
  </si>
  <si>
    <t>Affidabilità contenuta</t>
  </si>
  <si>
    <t>Affidabilità moderata</t>
  </si>
  <si>
    <t>Affidabilità media</t>
  </si>
  <si>
    <t>Affidabilità buona</t>
  </si>
  <si>
    <t>Affidabilità elevata</t>
  </si>
  <si>
    <t>Affidabilità Massima</t>
  </si>
  <si>
    <t xml:space="preserve">Copia dell'ordine di bonifico </t>
  </si>
  <si>
    <t xml:space="preserve">Ultimo Modello UNICO </t>
  </si>
  <si>
    <t xml:space="preserve">Copia integrale polizza RC professionale </t>
  </si>
  <si>
    <t>I campi da compilare sono quelli evidenziati</t>
  </si>
  <si>
    <t>Data report Cerved</t>
  </si>
  <si>
    <t>Valore minimo MOL</t>
  </si>
  <si>
    <t>Valore minimo Utile/perdita</t>
  </si>
  <si>
    <t>Valore minimo Patrimonio netto</t>
  </si>
  <si>
    <t>Utile/perdita</t>
  </si>
  <si>
    <t>Patrimonio netto</t>
  </si>
  <si>
    <t>PARAMETRI REPORT CERVED</t>
  </si>
  <si>
    <t>del</t>
  </si>
  <si>
    <t>Approvazione operatore</t>
  </si>
  <si>
    <t>Approvazione Resp. DC (se richiesta)</t>
  </si>
  <si>
    <t>Corrispondenza valori D01 e D03</t>
  </si>
  <si>
    <t>RICEZIONE DOCUMENTAZIONE DA AGENZIA</t>
  </si>
  <si>
    <t>Il modulo NON deve essere compilato manualmente e va restituito via mail nella sua versione excel</t>
  </si>
  <si>
    <t>Partenze anno successivo a quello vendita</t>
  </si>
  <si>
    <r>
      <t xml:space="preserve">PARAMETRI INTERNI </t>
    </r>
    <r>
      <rPr>
        <i/>
        <sz val="9"/>
        <color theme="1"/>
        <rFont val="Calibri"/>
        <family val="2"/>
        <scheme val="minor"/>
      </rPr>
      <t>(autocompilati con formule)</t>
    </r>
  </si>
  <si>
    <t>Corrispondenza anagrafica</t>
  </si>
  <si>
    <t>Anno dichiarazione di riferimento</t>
  </si>
  <si>
    <t>Anno relativo alla previsione</t>
  </si>
  <si>
    <r>
      <rPr>
        <b/>
        <i/>
        <sz val="9"/>
        <color theme="1"/>
        <rFont val="Calibri"/>
        <family val="2"/>
        <scheme val="minor"/>
      </rPr>
      <t>DICHIARAZIONI RELATIVE ALLE CIRCOSTANZE DEL RISCHIO:</t>
    </r>
    <r>
      <rPr>
        <i/>
        <sz val="9"/>
        <color theme="1"/>
        <rFont val="Calibri"/>
        <family val="2"/>
        <scheme val="minor"/>
      </rPr>
      <t xml:space="preserve"> Le dichiarazioni inesatte o le reticenze del contraente e dell'assicurato relative a circostanze che influiscono sulla valutazione del rischio, possono comportare la perdita totale o parziale del diritto all'indennizzo nonché la stessa cessazione dell'assicurazione ai sensi degli artt. 1892, 1893 e 1894 del Codice Civile</t>
    </r>
  </si>
  <si>
    <t>MAIL</t>
  </si>
  <si>
    <t>PEC</t>
  </si>
  <si>
    <t>P.IVA</t>
  </si>
  <si>
    <t>Agenzia</t>
  </si>
  <si>
    <t>Indirizzo</t>
  </si>
  <si>
    <t>Città</t>
  </si>
  <si>
    <t>CF</t>
  </si>
  <si>
    <t>TEL</t>
  </si>
  <si>
    <t>FAX</t>
  </si>
  <si>
    <t>Dati agenzia</t>
  </si>
  <si>
    <t>Dati Previsionali</t>
  </si>
  <si>
    <t>DATI Valutazione Report CERVED</t>
  </si>
  <si>
    <t xml:space="preserve">MOL </t>
  </si>
  <si>
    <t>VALUTAZIONE SMI                        (campo libero oppure 9 combinazioni possibili AA_AB_BA_MA_AM_MM_MB_BM_BB + ND)</t>
  </si>
  <si>
    <t>Arretrati</t>
  </si>
  <si>
    <t>Valutazione funzionario</t>
  </si>
  <si>
    <t>AA</t>
  </si>
  <si>
    <t>AB</t>
  </si>
  <si>
    <t>MA</t>
  </si>
  <si>
    <t>AM</t>
  </si>
  <si>
    <t>MM</t>
  </si>
  <si>
    <t>BM</t>
  </si>
  <si>
    <t>BB</t>
  </si>
  <si>
    <t>ND</t>
  </si>
  <si>
    <t>Affidabile</t>
  </si>
  <si>
    <t>Non la conosco bene</t>
  </si>
  <si>
    <r>
      <t xml:space="preserve">VALUTAZIONE FUNZIONARIO   (scelta a tendina  </t>
    </r>
    <r>
      <rPr>
        <sz val="8"/>
        <color rgb="FF000000"/>
        <rFont val="Calibri"/>
        <family val="2"/>
        <scheme val="minor"/>
      </rPr>
      <t>Affidabile/Non la conosco bene/Non affidabile)</t>
    </r>
  </si>
  <si>
    <t>Valore Arr</t>
  </si>
  <si>
    <t>Valutaz Funz</t>
  </si>
  <si>
    <t>Valutaz commerciali interne</t>
  </si>
  <si>
    <t>AMIEASY</t>
  </si>
  <si>
    <t>AMIERRECI</t>
  </si>
  <si>
    <t>AMITOUR</t>
  </si>
  <si>
    <t>AMITRAVEL</t>
  </si>
  <si>
    <t>RICAVI DI ORGANIZZAZIONE E VOLUME DI INTERMEDIAZIONE</t>
  </si>
  <si>
    <t>Somma di:</t>
  </si>
  <si>
    <t xml:space="preserve"> - Ammontare totale dei ricavi conseguiti nell'attività di organizzazione di pacchetti e servizi turistici </t>
  </si>
  <si>
    <t>- Ammontare del volume intermediato realizzato dalla vendita di pacchetti e servizi turistici dei tour operator</t>
  </si>
  <si>
    <t>RICAVI DI ORGANIZZAZIONE E VOLUME DI INTERMEDIAZIONE (PREVISIONE)</t>
  </si>
  <si>
    <t>Dati dichiarati per i volumi di Organizzazione e Intermediazione</t>
  </si>
  <si>
    <t>AD</t>
  </si>
  <si>
    <t>VPADTT</t>
  </si>
  <si>
    <t>VPAD01</t>
  </si>
  <si>
    <t>VPAD02</t>
  </si>
  <si>
    <t>VPAD03</t>
  </si>
  <si>
    <t>VPAD04</t>
  </si>
  <si>
    <t>VPAD05</t>
  </si>
  <si>
    <t>VPAD06</t>
  </si>
  <si>
    <t>VPAD07</t>
  </si>
  <si>
    <t>VPAD08</t>
  </si>
  <si>
    <t>VPAD09</t>
  </si>
  <si>
    <t>VPAD10</t>
  </si>
  <si>
    <t>VPAD11</t>
  </si>
  <si>
    <t>VPAD12</t>
  </si>
  <si>
    <t>VPAS01</t>
  </si>
  <si>
    <t>VPAS02</t>
  </si>
  <si>
    <t>VPAS03</t>
  </si>
  <si>
    <t>VPAS04</t>
  </si>
  <si>
    <t>VPAS05</t>
  </si>
  <si>
    <t>VPAS06</t>
  </si>
  <si>
    <t>VPAS07</t>
  </si>
  <si>
    <t>VPAS08</t>
  </si>
  <si>
    <t>VPAS09</t>
  </si>
  <si>
    <t>VPAS10</t>
  </si>
  <si>
    <t>VPAS11</t>
  </si>
  <si>
    <t>VPAS12</t>
  </si>
  <si>
    <t>VPPRTT</t>
  </si>
  <si>
    <t>Bilancio 2016 comprensivo di nota integrativa</t>
  </si>
  <si>
    <t>Ricezione documenti da agenzia</t>
  </si>
  <si>
    <t>Cliente Ex FDA</t>
  </si>
  <si>
    <t>Le opzioni sottostanti DEVONO essere selezionate solo per i clienti EX FDA</t>
  </si>
  <si>
    <t>Cl EX FDA</t>
  </si>
  <si>
    <t>Data inizio attività</t>
  </si>
  <si>
    <t>Premio</t>
  </si>
  <si>
    <t>€</t>
  </si>
  <si>
    <t>Decorrenza</t>
  </si>
  <si>
    <t>dal</t>
  </si>
  <si>
    <t>Funzionario</t>
  </si>
  <si>
    <t>Convenzione</t>
  </si>
  <si>
    <t>PATTO DI FIDUCIA</t>
  </si>
  <si>
    <t>Cerved</t>
  </si>
  <si>
    <t>Bilancio 2018 comprensivo di nota integrativa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</si>
</sst>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&quot;€&quot;\ * #,##0_-;\-&quot;€&quot;\ * #,##0_-;_-&quot;€&quot;\ * &quot;-&quot;??_-;_-@_-"/>
    <numFmt numFmtId="167" formatCode="0_ ;\-0\ "/>
    <numFmt numFmtId="168" formatCode="dd/mm/yy;@"/>
    <numFmt numFmtId="169" formatCode="_-[$€-410]\ * #,##0.00_-;\-[$€-410]\ * #,##0.00_-;_-[$€-410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66" fontId="2" fillId="0" borderId="1" xfId="1" applyNumberFormat="1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5" xfId="0" applyFont="1" applyBorder="1" applyAlignment="1">
      <alignment horizontal="left"/>
    </xf>
    <xf numFmtId="165" fontId="3" fillId="0" borderId="0" xfId="0" applyNumberFormat="1" applyFont="1"/>
    <xf numFmtId="10" fontId="3" fillId="0" borderId="0" xfId="2" applyNumberFormat="1" applyFont="1"/>
    <xf numFmtId="10" fontId="3" fillId="0" borderId="7" xfId="0" applyNumberFormat="1" applyFont="1" applyBorder="1"/>
    <xf numFmtId="0" fontId="3" fillId="0" borderId="14" xfId="0" applyFont="1" applyBorder="1"/>
    <xf numFmtId="49" fontId="3" fillId="0" borderId="0" xfId="0" applyNumberFormat="1" applyFont="1"/>
    <xf numFmtId="166" fontId="5" fillId="0" borderId="0" xfId="0" applyNumberFormat="1" applyFont="1" applyAlignment="1">
      <alignment vertical="center" wrapText="1"/>
    </xf>
    <xf numFmtId="0" fontId="3" fillId="0" borderId="6" xfId="0" applyFont="1" applyBorder="1"/>
    <xf numFmtId="0" fontId="10" fillId="0" borderId="0" xfId="0" applyFont="1"/>
    <xf numFmtId="0" fontId="11" fillId="0" borderId="1" xfId="0" applyFont="1" applyBorder="1"/>
    <xf numFmtId="166" fontId="10" fillId="0" borderId="1" xfId="1" applyNumberFormat="1" applyFont="1" applyBorder="1"/>
    <xf numFmtId="166" fontId="11" fillId="0" borderId="0" xfId="1" applyNumberFormat="1" applyFont="1"/>
    <xf numFmtId="0" fontId="10" fillId="3" borderId="0" xfId="0" applyFont="1" applyFill="1"/>
    <xf numFmtId="10" fontId="10" fillId="0" borderId="0" xfId="2" applyNumberFormat="1" applyFont="1"/>
    <xf numFmtId="10" fontId="10" fillId="0" borderId="0" xfId="0" applyNumberFormat="1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0" fontId="10" fillId="4" borderId="0" xfId="0" applyNumberFormat="1" applyFont="1" applyFill="1"/>
    <xf numFmtId="10" fontId="10" fillId="4" borderId="0" xfId="2" applyNumberFormat="1" applyFont="1" applyFill="1"/>
    <xf numFmtId="49" fontId="6" fillId="0" borderId="0" xfId="0" applyNumberFormat="1" applyFont="1"/>
    <xf numFmtId="166" fontId="14" fillId="2" borderId="1" xfId="1" applyNumberFormat="1" applyFont="1" applyFill="1" applyBorder="1" applyProtection="1">
      <protection locked="0"/>
    </xf>
    <xf numFmtId="0" fontId="14" fillId="0" borderId="0" xfId="0" applyFont="1"/>
    <xf numFmtId="0" fontId="16" fillId="0" borderId="0" xfId="0" applyFont="1"/>
    <xf numFmtId="165" fontId="10" fillId="0" borderId="0" xfId="1" applyFont="1"/>
    <xf numFmtId="0" fontId="14" fillId="0" borderId="5" xfId="0" applyFont="1" applyBorder="1"/>
    <xf numFmtId="0" fontId="17" fillId="0" borderId="0" xfId="0" applyFont="1"/>
    <xf numFmtId="0" fontId="14" fillId="0" borderId="13" xfId="0" applyFont="1" applyBorder="1"/>
    <xf numFmtId="49" fontId="3" fillId="0" borderId="5" xfId="0" applyNumberFormat="1" applyFont="1" applyBorder="1"/>
    <xf numFmtId="49" fontId="16" fillId="0" borderId="0" xfId="0" applyNumberFormat="1" applyFont="1"/>
    <xf numFmtId="49" fontId="3" fillId="0" borderId="13" xfId="0" applyNumberFormat="1" applyFont="1" applyBorder="1"/>
    <xf numFmtId="0" fontId="3" fillId="0" borderId="11" xfId="0" applyFont="1" applyBorder="1"/>
    <xf numFmtId="0" fontId="16" fillId="0" borderId="11" xfId="0" applyFont="1" applyBorder="1"/>
    <xf numFmtId="49" fontId="3" fillId="0" borderId="0" xfId="0" applyNumberFormat="1" applyFont="1" applyAlignment="1">
      <alignment horizontal="left"/>
    </xf>
    <xf numFmtId="0" fontId="16" fillId="0" borderId="7" xfId="0" applyFont="1" applyBorder="1"/>
    <xf numFmtId="166" fontId="3" fillId="0" borderId="0" xfId="0" applyNumberFormat="1" applyFont="1"/>
    <xf numFmtId="10" fontId="3" fillId="0" borderId="0" xfId="0" applyNumberFormat="1" applyFo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14" fillId="0" borderId="22" xfId="0" applyFont="1" applyBorder="1"/>
    <xf numFmtId="0" fontId="14" fillId="0" borderId="23" xfId="0" applyFont="1" applyBorder="1"/>
    <xf numFmtId="49" fontId="3" fillId="0" borderId="22" xfId="0" applyNumberFormat="1" applyFont="1" applyBorder="1"/>
    <xf numFmtId="49" fontId="3" fillId="0" borderId="23" xfId="0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16" fillId="0" borderId="25" xfId="0" applyFont="1" applyBorder="1"/>
    <xf numFmtId="0" fontId="3" fillId="0" borderId="26" xfId="0" applyFont="1" applyBorder="1"/>
    <xf numFmtId="49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167" fontId="2" fillId="0" borderId="1" xfId="1" applyNumberFormat="1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0" fontId="7" fillId="0" borderId="11" xfId="0" applyFont="1" applyBorder="1"/>
    <xf numFmtId="1" fontId="15" fillId="2" borderId="1" xfId="1" applyNumberFormat="1" applyFont="1" applyFill="1" applyBorder="1" applyProtection="1">
      <protection locked="0"/>
    </xf>
    <xf numFmtId="0" fontId="7" fillId="0" borderId="3" xfId="0" applyFont="1" applyBorder="1"/>
    <xf numFmtId="0" fontId="7" fillId="0" borderId="4" xfId="0" applyFont="1" applyBorder="1"/>
    <xf numFmtId="0" fontId="7" fillId="0" borderId="15" xfId="0" applyFont="1" applyBorder="1"/>
    <xf numFmtId="0" fontId="14" fillId="0" borderId="7" xfId="0" applyFont="1" applyBorder="1"/>
    <xf numFmtId="166" fontId="15" fillId="5" borderId="1" xfId="1" applyNumberFormat="1" applyFont="1" applyFill="1" applyBorder="1" applyProtection="1">
      <protection locked="0"/>
    </xf>
    <xf numFmtId="1" fontId="15" fillId="5" borderId="1" xfId="1" applyNumberFormat="1" applyFont="1" applyFill="1" applyBorder="1" applyProtection="1">
      <protection locked="0"/>
    </xf>
    <xf numFmtId="166" fontId="19" fillId="0" borderId="0" xfId="0" applyNumberFormat="1" applyFont="1"/>
    <xf numFmtId="49" fontId="19" fillId="0" borderId="0" xfId="0" applyNumberFormat="1" applyFont="1"/>
    <xf numFmtId="49" fontId="19" fillId="0" borderId="0" xfId="0" applyNumberFormat="1" applyFont="1" applyAlignment="1">
      <alignment horizontal="left"/>
    </xf>
    <xf numFmtId="1" fontId="19" fillId="0" borderId="0" xfId="0" applyNumberFormat="1" applyFont="1"/>
    <xf numFmtId="168" fontId="19" fillId="0" borderId="0" xfId="0" applyNumberFormat="1" applyFont="1"/>
    <xf numFmtId="167" fontId="19" fillId="0" borderId="0" xfId="0" applyNumberFormat="1" applyFont="1"/>
    <xf numFmtId="164" fontId="19" fillId="0" borderId="0" xfId="0" applyNumberFormat="1" applyFont="1"/>
    <xf numFmtId="168" fontId="3" fillId="0" borderId="0" xfId="0" applyNumberFormat="1" applyFont="1" applyAlignment="1" applyProtection="1">
      <alignment horizontal="center"/>
      <protection locked="0"/>
    </xf>
    <xf numFmtId="167" fontId="2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9" fillId="0" borderId="0" xfId="0" applyFont="1"/>
    <xf numFmtId="165" fontId="19" fillId="0" borderId="0" xfId="0" applyNumberFormat="1" applyFont="1"/>
    <xf numFmtId="169" fontId="4" fillId="0" borderId="1" xfId="1" applyNumberFormat="1" applyFont="1" applyBorder="1" applyAlignment="1" applyProtection="1">
      <alignment horizontal="center"/>
      <protection locked="0"/>
    </xf>
    <xf numFmtId="49" fontId="25" fillId="0" borderId="0" xfId="0" applyNumberFormat="1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vertical="center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7" fillId="8" borderId="0" xfId="0" applyFont="1" applyFill="1" applyAlignment="1">
      <alignment vertical="center" wrapText="1"/>
    </xf>
    <xf numFmtId="0" fontId="27" fillId="8" borderId="0" xfId="0" applyFont="1" applyFill="1" applyAlignment="1">
      <alignment horizontal="left" vertical="center" wrapText="1"/>
    </xf>
    <xf numFmtId="0" fontId="27" fillId="9" borderId="0" xfId="0" applyFont="1" applyFill="1" applyAlignment="1">
      <alignment vertical="center" wrapText="1"/>
    </xf>
    <xf numFmtId="0" fontId="27" fillId="7" borderId="0" xfId="0" applyFont="1" applyFill="1" applyAlignment="1">
      <alignment vertical="center" wrapText="1"/>
    </xf>
    <xf numFmtId="0" fontId="27" fillId="6" borderId="0" xfId="0" applyFont="1" applyFill="1" applyAlignment="1">
      <alignment vertical="center" wrapText="1"/>
    </xf>
    <xf numFmtId="49" fontId="27" fillId="6" borderId="0" xfId="0" applyNumberFormat="1" applyFont="1" applyFill="1" applyAlignment="1">
      <alignment vertical="center" wrapText="1"/>
    </xf>
    <xf numFmtId="0" fontId="27" fillId="1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11" borderId="0" xfId="0" applyFont="1" applyFill="1" applyAlignment="1">
      <alignment vertical="center" wrapText="1"/>
    </xf>
    <xf numFmtId="0" fontId="24" fillId="11" borderId="0" xfId="0" applyFont="1" applyFill="1" applyAlignment="1">
      <alignment horizontal="center"/>
    </xf>
    <xf numFmtId="49" fontId="3" fillId="0" borderId="27" xfId="0" applyNumberFormat="1" applyFont="1" applyBorder="1"/>
    <xf numFmtId="49" fontId="3" fillId="0" borderId="28" xfId="0" applyNumberFormat="1" applyFont="1" applyBorder="1"/>
    <xf numFmtId="49" fontId="14" fillId="0" borderId="0" xfId="0" applyNumberFormat="1" applyFont="1" applyAlignment="1" applyProtection="1">
      <alignment horizontal="center"/>
      <protection locked="0"/>
    </xf>
    <xf numFmtId="168" fontId="3" fillId="4" borderId="1" xfId="0" applyNumberFormat="1" applyFont="1" applyFill="1" applyBorder="1" applyAlignment="1" applyProtection="1">
      <alignment horizontal="center"/>
      <protection locked="0"/>
    </xf>
    <xf numFmtId="165" fontId="3" fillId="4" borderId="1" xfId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166" fontId="15" fillId="2" borderId="10" xfId="1" applyNumberFormat="1" applyFont="1" applyFill="1" applyBorder="1" applyAlignment="1" applyProtection="1">
      <alignment horizontal="center"/>
      <protection locked="0"/>
    </xf>
    <xf numFmtId="166" fontId="15" fillId="2" borderId="12" xfId="1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166" fontId="3" fillId="0" borderId="2" xfId="0" applyNumberFormat="1" applyFont="1" applyBorder="1" applyAlignment="1">
      <alignment horizontal="center" textRotation="90" wrapText="1"/>
    </xf>
    <xf numFmtId="166" fontId="3" fillId="0" borderId="8" xfId="0" applyNumberFormat="1" applyFont="1" applyBorder="1" applyAlignment="1">
      <alignment horizontal="center" textRotation="90" wrapText="1"/>
    </xf>
    <xf numFmtId="166" fontId="3" fillId="0" borderId="9" xfId="0" applyNumberFormat="1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/>
      <protection locked="0"/>
    </xf>
    <xf numFmtId="49" fontId="13" fillId="2" borderId="12" xfId="0" applyNumberFormat="1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0" fillId="2" borderId="10" xfId="3" applyNumberFormat="1" applyFill="1" applyBorder="1" applyAlignment="1" applyProtection="1">
      <alignment horizontal="center" vertical="center"/>
      <protection locked="0"/>
    </xf>
    <xf numFmtId="49" fontId="20" fillId="2" borderId="11" xfId="3" applyNumberFormat="1" applyFill="1" applyBorder="1" applyAlignment="1" applyProtection="1">
      <alignment horizontal="center" vertical="center"/>
      <protection locked="0"/>
    </xf>
    <xf numFmtId="49" fontId="20" fillId="2" borderId="12" xfId="3" applyNumberFormat="1" applyFill="1" applyBorder="1" applyAlignment="1" applyProtection="1">
      <alignment horizontal="center" vertical="center"/>
      <protection locked="0"/>
    </xf>
    <xf numFmtId="0" fontId="19" fillId="10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6" tint="0.5999633777886288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3" name="Immagine 2" descr="AMIassistance_20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4" name="Immagine 3" descr="AMIassistance_2017">
          <a:extLst>
            <a:ext uri="{FF2B5EF4-FFF2-40B4-BE49-F238E27FC236}">
              <a16:creationId xmlns:a16="http://schemas.microsoft.com/office/drawing/2014/main" id="{0AD841C3-A972-4381-A188-2B7D13B4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5" name="Immagine 4" descr="AMIassistance_2017">
          <a:extLst>
            <a:ext uri="{FF2B5EF4-FFF2-40B4-BE49-F238E27FC236}">
              <a16:creationId xmlns:a16="http://schemas.microsoft.com/office/drawing/2014/main" id="{C411E556-CE7C-43E2-992A-9B818134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7" name="Immagine 6" descr="AMIassistance_2017">
          <a:extLst>
            <a:ext uri="{FF2B5EF4-FFF2-40B4-BE49-F238E27FC236}">
              <a16:creationId xmlns:a16="http://schemas.microsoft.com/office/drawing/2014/main" id="{88CB4FD3-DBC6-4D46-B2DB-3B717AD5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9" name="Immagine 8" descr="AMIassistance_2017">
          <a:extLst>
            <a:ext uri="{FF2B5EF4-FFF2-40B4-BE49-F238E27FC236}">
              <a16:creationId xmlns:a16="http://schemas.microsoft.com/office/drawing/2014/main" id="{770585F6-55D6-4DC5-9303-10D395C5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8" name="Immagine 7" descr="AMIassistance_2017">
          <a:extLst>
            <a:ext uri="{FF2B5EF4-FFF2-40B4-BE49-F238E27FC236}">
              <a16:creationId xmlns:a16="http://schemas.microsoft.com/office/drawing/2014/main" id="{6AD0C4D2-227E-42DE-8C2A-927AA9EB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476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542925</xdr:colOff>
      <xdr:row>15</xdr:row>
      <xdr:rowOff>142875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9B52E17-E094-46A4-9598-918EF08E3B90}"/>
            </a:ext>
          </a:extLst>
        </xdr:cNvPr>
        <xdr:cNvSpPr txBox="1"/>
      </xdr:nvSpPr>
      <xdr:spPr>
        <a:xfrm>
          <a:off x="55911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10" name="Immagine 9" descr="AMIassistance_2017">
          <a:extLst>
            <a:ext uri="{FF2B5EF4-FFF2-40B4-BE49-F238E27FC236}">
              <a16:creationId xmlns:a16="http://schemas.microsoft.com/office/drawing/2014/main" id="{5216BA5B-E46D-4E20-94E0-620169FE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161925</xdr:colOff>
      <xdr:row>4</xdr:row>
      <xdr:rowOff>142875</xdr:rowOff>
    </xdr:to>
    <xdr:pic>
      <xdr:nvPicPr>
        <xdr:cNvPr id="11" name="Immagine 10" descr="AMIassistance_2017">
          <a:extLst>
            <a:ext uri="{FF2B5EF4-FFF2-40B4-BE49-F238E27FC236}">
              <a16:creationId xmlns:a16="http://schemas.microsoft.com/office/drawing/2014/main" id="{C0315EBF-A414-4970-8420-B4E8B155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3514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/AMI/Ami%20protection/Richieste/Hockey%20e%20turismo/Modello%20valutazione%20agenzia%20Ami%20Travel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inserimento dati"/>
      <sheetName val="Parametri "/>
      <sheetName val="Riga da incollar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FF00"/>
    <pageSetUpPr fitToPage="1"/>
  </sheetPr>
  <dimension ref="A1:AF81"/>
  <sheetViews>
    <sheetView showGridLines="0" tabSelected="1" zoomScaleNormal="100" workbookViewId="0">
      <selection activeCell="D21" sqref="D21:E21"/>
    </sheetView>
  </sheetViews>
  <sheetFormatPr defaultColWidth="8.7109375" defaultRowHeight="12" x14ac:dyDescent="0.2"/>
  <cols>
    <col min="1" max="1" width="8.5703125" style="1" customWidth="1"/>
    <col min="2" max="2" width="6.5703125" style="2" customWidth="1"/>
    <col min="3" max="3" width="12.5703125" style="1" customWidth="1"/>
    <col min="4" max="4" width="10.42578125" style="1" bestFit="1" customWidth="1"/>
    <col min="5" max="5" width="12.5703125" style="1" customWidth="1"/>
    <col min="6" max="6" width="8.140625" style="1" bestFit="1" customWidth="1"/>
    <col min="7" max="8" width="8.7109375" style="1"/>
    <col min="9" max="10" width="8.7109375" style="1" customWidth="1"/>
    <col min="11" max="12" width="8.28515625" style="1" customWidth="1"/>
    <col min="13" max="13" width="13.28515625" style="1" hidden="1" customWidth="1"/>
    <col min="14" max="14" width="4.28515625" style="1" hidden="1" customWidth="1"/>
    <col min="15" max="15" width="14.42578125" style="1" hidden="1" customWidth="1"/>
    <col min="16" max="16" width="11" style="1" hidden="1" customWidth="1"/>
    <col min="17" max="19" width="8.7109375" style="1" hidden="1" customWidth="1"/>
    <col min="20" max="20" width="8.7109375" style="32" hidden="1" customWidth="1"/>
    <col min="21" max="22" width="8.7109375" style="1" hidden="1" customWidth="1"/>
    <col min="23" max="23" width="9.28515625" style="1" hidden="1" customWidth="1"/>
    <col min="24" max="24" width="4" style="1" hidden="1" customWidth="1"/>
    <col min="25" max="25" width="14.140625" style="1" hidden="1" customWidth="1"/>
    <col min="26" max="26" width="2.140625" style="1" customWidth="1"/>
    <col min="27" max="28" width="8.7109375" style="1" customWidth="1"/>
    <col min="29" max="29" width="13.7109375" style="1" customWidth="1"/>
    <col min="30" max="39" width="8.7109375" style="1" customWidth="1"/>
    <col min="40" max="16384" width="8.7109375" style="1"/>
  </cols>
  <sheetData>
    <row r="1" spans="1:30" x14ac:dyDescent="0.2">
      <c r="M1" s="46"/>
      <c r="N1" s="47"/>
      <c r="O1" s="160"/>
      <c r="P1" s="160"/>
      <c r="Q1" s="160"/>
      <c r="R1" s="160"/>
      <c r="S1" s="160"/>
      <c r="T1" s="160"/>
      <c r="U1" s="160"/>
      <c r="V1" s="48"/>
      <c r="W1" s="49"/>
      <c r="X1" s="2"/>
    </row>
    <row r="2" spans="1:30" x14ac:dyDescent="0.2">
      <c r="M2" s="50"/>
      <c r="N2" s="17"/>
      <c r="O2" s="64"/>
      <c r="P2" s="122"/>
      <c r="Q2" s="25" t="s">
        <v>437</v>
      </c>
      <c r="R2" s="122"/>
      <c r="S2" s="122"/>
      <c r="T2" s="122"/>
      <c r="U2" s="122"/>
      <c r="V2" s="2"/>
      <c r="W2" s="51"/>
      <c r="X2" s="2"/>
    </row>
    <row r="3" spans="1:30" s="25" customFormat="1" x14ac:dyDescent="0.2">
      <c r="B3" s="26"/>
      <c r="M3" s="52"/>
      <c r="O3" s="64"/>
      <c r="Q3" s="25" t="s">
        <v>431</v>
      </c>
      <c r="W3" s="53"/>
    </row>
    <row r="4" spans="1:30" x14ac:dyDescent="0.2">
      <c r="M4" s="50"/>
      <c r="O4" s="63"/>
      <c r="Q4" s="1" t="s">
        <v>355</v>
      </c>
      <c r="S4" s="25"/>
      <c r="T4" s="25"/>
      <c r="U4" s="25"/>
      <c r="V4" s="25"/>
      <c r="W4" s="54"/>
    </row>
    <row r="5" spans="1:30" ht="17.25" customHeight="1" thickBot="1" x14ac:dyDescent="0.25">
      <c r="M5" s="50"/>
      <c r="W5" s="54"/>
    </row>
    <row r="6" spans="1:30" ht="15" customHeight="1" thickBot="1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25"/>
      <c r="M6" s="50"/>
      <c r="N6" s="161" t="s">
        <v>351</v>
      </c>
      <c r="O6" s="162"/>
      <c r="P6" s="162"/>
      <c r="Q6" s="162"/>
      <c r="R6" s="162"/>
      <c r="S6" s="162"/>
      <c r="T6" s="162"/>
      <c r="U6" s="162"/>
      <c r="V6" s="163"/>
      <c r="W6" s="54"/>
    </row>
    <row r="7" spans="1:30" s="31" customFormat="1" ht="6.95" customHeight="1" x14ac:dyDescent="0.2">
      <c r="M7" s="55"/>
      <c r="N7" s="34"/>
      <c r="T7" s="35"/>
      <c r="V7" s="36"/>
      <c r="W7" s="56"/>
    </row>
    <row r="8" spans="1:30" ht="23.25" customHeight="1" x14ac:dyDescent="0.2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50"/>
      <c r="N8" s="7"/>
      <c r="O8" s="63"/>
      <c r="Q8" s="1" t="s">
        <v>337</v>
      </c>
      <c r="V8" s="8"/>
      <c r="W8" s="54"/>
    </row>
    <row r="9" spans="1:30" ht="15" customHeight="1" x14ac:dyDescent="0.2">
      <c r="M9" s="50"/>
      <c r="N9" s="7"/>
      <c r="O9" s="63"/>
      <c r="Q9" s="1" t="s">
        <v>350</v>
      </c>
      <c r="V9" s="8"/>
      <c r="W9" s="54"/>
    </row>
    <row r="10" spans="1:30" s="14" customFormat="1" ht="15.75" x14ac:dyDescent="0.2">
      <c r="A10" s="102" t="s">
        <v>0</v>
      </c>
      <c r="B10" s="103"/>
      <c r="C10" s="103"/>
      <c r="D10" s="157"/>
      <c r="E10" s="159"/>
      <c r="F10" s="159"/>
      <c r="G10" s="159"/>
      <c r="H10" s="159"/>
      <c r="I10" s="159"/>
      <c r="J10" s="158"/>
      <c r="M10" s="57"/>
      <c r="N10" s="37"/>
      <c r="O10" s="63"/>
      <c r="Q10" s="14" t="s">
        <v>440</v>
      </c>
      <c r="T10" s="38"/>
      <c r="V10" s="39"/>
      <c r="W10" s="58"/>
    </row>
    <row r="11" spans="1:30" s="14" customFormat="1" ht="15.75" x14ac:dyDescent="0.2">
      <c r="A11" s="104" t="s">
        <v>3</v>
      </c>
      <c r="B11" s="103"/>
      <c r="C11" s="103"/>
      <c r="D11" s="157"/>
      <c r="E11" s="159"/>
      <c r="F11" s="159"/>
      <c r="G11" s="159"/>
      <c r="H11" s="159"/>
      <c r="I11" s="159"/>
      <c r="J11" s="158"/>
      <c r="M11" s="57"/>
      <c r="N11" s="37"/>
      <c r="O11" s="63"/>
      <c r="Q11" s="14" t="s">
        <v>338</v>
      </c>
      <c r="T11" s="38"/>
      <c r="V11" s="39"/>
      <c r="W11" s="58"/>
    </row>
    <row r="12" spans="1:30" s="14" customFormat="1" x14ac:dyDescent="0.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M12" s="57"/>
      <c r="N12" s="37"/>
      <c r="O12" s="63"/>
      <c r="Q12" s="14" t="s">
        <v>336</v>
      </c>
      <c r="T12" s="38"/>
      <c r="V12" s="39"/>
      <c r="W12" s="58"/>
    </row>
    <row r="13" spans="1:30" s="14" customFormat="1" ht="16.5" thickBot="1" x14ac:dyDescent="0.25">
      <c r="A13" s="102" t="s">
        <v>25</v>
      </c>
      <c r="B13" s="105"/>
      <c r="C13" s="25"/>
      <c r="D13" s="106"/>
      <c r="E13" s="107"/>
      <c r="F13" s="102"/>
      <c r="G13" s="157"/>
      <c r="H13" s="158"/>
      <c r="I13" s="105"/>
      <c r="J13" s="25"/>
      <c r="M13" s="57"/>
      <c r="N13" s="120"/>
      <c r="T13" s="38"/>
      <c r="V13" s="121"/>
      <c r="W13" s="58"/>
    </row>
    <row r="14" spans="1:30" s="14" customFormat="1" ht="15.75" customHeight="1" thickBo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M14" s="57"/>
      <c r="N14" s="135" t="s">
        <v>346</v>
      </c>
      <c r="O14" s="136"/>
      <c r="P14" s="136"/>
      <c r="Q14" s="136"/>
      <c r="R14" s="136"/>
      <c r="S14" s="136"/>
      <c r="T14" s="136"/>
      <c r="U14" s="136"/>
      <c r="V14" s="137"/>
      <c r="W14" s="58"/>
    </row>
    <row r="15" spans="1:30" s="14" customFormat="1" ht="15.75" x14ac:dyDescent="0.2">
      <c r="A15" s="102" t="s">
        <v>4</v>
      </c>
      <c r="B15" s="103"/>
      <c r="C15" s="103"/>
      <c r="D15" s="157"/>
      <c r="E15" s="159"/>
      <c r="F15" s="159"/>
      <c r="G15" s="159"/>
      <c r="H15" s="159"/>
      <c r="I15" s="159"/>
      <c r="J15" s="158"/>
      <c r="M15" s="55"/>
      <c r="N15" s="34"/>
      <c r="O15" s="31"/>
      <c r="P15" s="31"/>
      <c r="Q15" s="31"/>
      <c r="R15" s="31"/>
      <c r="S15" s="31"/>
      <c r="T15" s="35"/>
      <c r="U15" s="31"/>
      <c r="V15" s="36"/>
      <c r="W15" s="56"/>
      <c r="X15" s="31"/>
      <c r="Y15" s="31"/>
      <c r="Z15" s="31"/>
      <c r="AA15" s="31"/>
      <c r="AB15" s="31"/>
      <c r="AC15" s="31"/>
      <c r="AD15" s="31"/>
    </row>
    <row r="16" spans="1:30" s="14" customFormat="1" ht="15.75" x14ac:dyDescent="0.2">
      <c r="A16" s="102" t="s">
        <v>2</v>
      </c>
      <c r="B16" s="103"/>
      <c r="C16" s="103"/>
      <c r="D16" s="157"/>
      <c r="E16" s="159"/>
      <c r="F16" s="159"/>
      <c r="G16" s="159"/>
      <c r="H16" s="159"/>
      <c r="I16" s="159"/>
      <c r="J16" s="158"/>
      <c r="M16" s="50"/>
      <c r="N16" s="7"/>
      <c r="O16" s="64"/>
      <c r="P16" s="1"/>
      <c r="Q16" s="1" t="s">
        <v>340</v>
      </c>
      <c r="R16" s="1"/>
      <c r="S16" s="1"/>
      <c r="T16" s="32"/>
      <c r="U16" s="1"/>
      <c r="V16" s="8"/>
      <c r="W16" s="54"/>
      <c r="X16" s="1"/>
      <c r="Y16" s="1"/>
      <c r="Z16" s="1"/>
      <c r="AA16" s="1"/>
      <c r="AB16" s="1"/>
      <c r="AC16" s="1"/>
      <c r="AD16" s="1"/>
    </row>
    <row r="17" spans="1:32" s="31" customFormat="1" ht="15.75" x14ac:dyDescent="0.25">
      <c r="A17" s="102" t="s">
        <v>5</v>
      </c>
      <c r="B17" s="103"/>
      <c r="C17" s="103"/>
      <c r="D17" s="157"/>
      <c r="E17" s="159"/>
      <c r="F17" s="159"/>
      <c r="G17" s="159"/>
      <c r="H17" s="159"/>
      <c r="I17" s="159"/>
      <c r="J17" s="158"/>
      <c r="M17" s="50"/>
      <c r="N17" s="7"/>
      <c r="O17" s="65">
        <v>0</v>
      </c>
      <c r="P17" s="14"/>
      <c r="Q17" s="42" t="s">
        <v>439</v>
      </c>
      <c r="R17" s="14"/>
      <c r="S17" s="14"/>
      <c r="T17" s="32" t="str">
        <f>IF(O17&lt;'Parametri '!B8,"Non rientra nei parametri", " ")</f>
        <v>Non rientra nei parametri</v>
      </c>
      <c r="U17" s="14"/>
      <c r="V17" s="8"/>
      <c r="W17" s="54"/>
      <c r="X17" s="1"/>
      <c r="Y17" s="1"/>
      <c r="Z17" s="1"/>
      <c r="AA17" s="1"/>
      <c r="AB17" s="1"/>
      <c r="AC17" s="1"/>
      <c r="AD17" s="1"/>
    </row>
    <row r="18" spans="1:32" ht="15.75" x14ac:dyDescent="0.2">
      <c r="A18" s="102" t="s">
        <v>7</v>
      </c>
      <c r="B18" s="103"/>
      <c r="C18" s="103"/>
      <c r="D18" s="157"/>
      <c r="E18" s="158"/>
      <c r="F18" s="108"/>
      <c r="G18" s="108"/>
      <c r="H18" s="108"/>
      <c r="I18" s="108"/>
      <c r="J18" s="108"/>
      <c r="M18" s="52"/>
      <c r="N18" s="95"/>
      <c r="O18" s="96">
        <v>0</v>
      </c>
      <c r="P18" s="25"/>
      <c r="Q18" s="25" t="s">
        <v>371</v>
      </c>
      <c r="R18" s="25"/>
      <c r="S18" s="25"/>
      <c r="T18" s="97" t="str">
        <f>IF(O18&lt;'Parametri '!B9,"Non rientra nei parametri", " ")</f>
        <v xml:space="preserve"> </v>
      </c>
      <c r="U18" s="25"/>
      <c r="V18" s="98"/>
      <c r="W18" s="53"/>
      <c r="X18" s="25"/>
      <c r="Y18" s="25"/>
      <c r="Z18" s="25"/>
      <c r="AA18" s="25"/>
      <c r="AB18" s="25"/>
      <c r="AC18" s="25"/>
      <c r="AD18" s="25"/>
    </row>
    <row r="19" spans="1:32" ht="15.75" x14ac:dyDescent="0.2">
      <c r="A19" s="102" t="s">
        <v>9</v>
      </c>
      <c r="B19" s="103"/>
      <c r="C19" s="103"/>
      <c r="D19" s="165"/>
      <c r="E19" s="166"/>
      <c r="F19" s="166"/>
      <c r="G19" s="166"/>
      <c r="H19" s="166"/>
      <c r="I19" s="166"/>
      <c r="J19" s="167"/>
      <c r="M19" s="50"/>
      <c r="N19" s="7"/>
      <c r="O19" s="66">
        <v>0</v>
      </c>
      <c r="Q19" s="1" t="s">
        <v>344</v>
      </c>
      <c r="T19" s="32" t="str">
        <f>IF(O19&lt;'Parametri '!B10,"Non rientra nei parametri", " ")</f>
        <v xml:space="preserve"> </v>
      </c>
      <c r="V19" s="8"/>
      <c r="W19" s="54"/>
      <c r="AC19" s="14"/>
    </row>
    <row r="20" spans="1:32" s="25" customFormat="1" ht="15.75" x14ac:dyDescent="0.2">
      <c r="A20" s="102" t="s">
        <v>6</v>
      </c>
      <c r="B20" s="105"/>
      <c r="D20" s="157"/>
      <c r="E20" s="159"/>
      <c r="F20" s="159"/>
      <c r="G20" s="159"/>
      <c r="H20" s="159"/>
      <c r="I20" s="159"/>
      <c r="J20" s="158"/>
      <c r="M20" s="50"/>
      <c r="N20" s="7"/>
      <c r="O20" s="66">
        <v>0</v>
      </c>
      <c r="P20" s="1"/>
      <c r="Q20" s="1" t="s">
        <v>345</v>
      </c>
      <c r="R20" s="1"/>
      <c r="S20" s="1"/>
      <c r="T20" s="32" t="str">
        <f>IF(O20&lt;'Parametri '!B11,"Non rientra nei parametri", " ")</f>
        <v xml:space="preserve"> </v>
      </c>
      <c r="U20" s="1"/>
      <c r="V20" s="8"/>
      <c r="W20" s="54"/>
      <c r="X20" s="1"/>
      <c r="Y20" s="1"/>
      <c r="Z20" s="1"/>
      <c r="AA20" s="1"/>
      <c r="AB20" s="1"/>
      <c r="AC20" s="14"/>
      <c r="AD20" s="1"/>
    </row>
    <row r="21" spans="1:32" ht="15.75" x14ac:dyDescent="0.2">
      <c r="A21" s="102" t="s">
        <v>8</v>
      </c>
      <c r="B21" s="105"/>
      <c r="C21" s="25"/>
      <c r="D21" s="157"/>
      <c r="E21" s="158"/>
      <c r="F21" s="108"/>
      <c r="G21" s="108"/>
      <c r="H21" s="108"/>
      <c r="I21" s="108"/>
      <c r="J21" s="108"/>
      <c r="M21" s="50"/>
      <c r="N21" s="7"/>
      <c r="O21" s="67"/>
      <c r="P21" s="14"/>
      <c r="Q21" s="14" t="s">
        <v>84</v>
      </c>
      <c r="R21" s="14"/>
      <c r="S21" s="14"/>
      <c r="T21" s="32" t="b">
        <f>IF(OR(O21="S1",O21="S2",O21="S3", O21="V1", O21="V2",O21="s4")," ",IF(OR(O21="R1",O21="R2"),"Richiedere valutazione DIC",IF(OR(O21="R3",O21="R4"),"Richiedere valutazione DT")))</f>
        <v>0</v>
      </c>
      <c r="V21" s="8"/>
      <c r="W21" s="54"/>
      <c r="AC21" s="14"/>
    </row>
    <row r="22" spans="1:32" ht="16.5" thickBot="1" x14ac:dyDescent="0.25">
      <c r="A22" s="102" t="s">
        <v>26</v>
      </c>
      <c r="B22" s="105"/>
      <c r="C22" s="25"/>
      <c r="D22" s="165"/>
      <c r="E22" s="166"/>
      <c r="F22" s="166"/>
      <c r="G22" s="166"/>
      <c r="H22" s="166"/>
      <c r="I22" s="166"/>
      <c r="J22" s="167"/>
      <c r="M22" s="50"/>
      <c r="N22" s="7"/>
      <c r="V22" s="8"/>
      <c r="W22" s="54"/>
    </row>
    <row r="23" spans="1:32" ht="15.75" customHeight="1" thickBo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M23" s="50"/>
      <c r="N23" s="135" t="s">
        <v>354</v>
      </c>
      <c r="O23" s="136"/>
      <c r="P23" s="136"/>
      <c r="Q23" s="136"/>
      <c r="R23" s="136"/>
      <c r="S23" s="136"/>
      <c r="T23" s="136"/>
      <c r="U23" s="136"/>
      <c r="V23" s="137"/>
      <c r="W23" s="54"/>
    </row>
    <row r="24" spans="1:32" ht="12" customHeight="1" x14ac:dyDescent="0.2">
      <c r="A24" s="150" t="s">
        <v>339</v>
      </c>
      <c r="B24" s="150"/>
      <c r="C24" s="150"/>
      <c r="D24" s="150"/>
      <c r="E24" s="150"/>
      <c r="F24" s="150"/>
      <c r="G24" s="150"/>
      <c r="H24" s="150"/>
      <c r="I24" s="150"/>
      <c r="J24" s="150"/>
      <c r="M24" s="55"/>
      <c r="N24" s="34"/>
      <c r="O24" s="31"/>
      <c r="P24" s="31"/>
      <c r="Q24" s="31"/>
      <c r="R24" s="31"/>
      <c r="S24" s="31"/>
      <c r="T24" s="35"/>
      <c r="U24" s="31"/>
      <c r="V24" s="36"/>
      <c r="W24" s="56"/>
      <c r="X24" s="31"/>
    </row>
    <row r="25" spans="1:32" ht="15" customHeight="1" x14ac:dyDescent="0.2">
      <c r="A25" s="150" t="s">
        <v>352</v>
      </c>
      <c r="B25" s="150"/>
      <c r="C25" s="150"/>
      <c r="D25" s="150"/>
      <c r="E25" s="150"/>
      <c r="F25" s="150"/>
      <c r="G25" s="150"/>
      <c r="H25" s="150"/>
      <c r="I25" s="150"/>
      <c r="J25" s="150"/>
      <c r="M25" s="50"/>
      <c r="N25" s="7"/>
      <c r="O25" s="1" t="s">
        <v>12</v>
      </c>
      <c r="P25" s="44">
        <f t="shared" ref="P25:P48" si="0">E40</f>
        <v>0</v>
      </c>
      <c r="Q25" s="11" t="e">
        <f t="shared" ref="Q25:Q48" si="1">E40/O$52</f>
        <v>#DIV/0!</v>
      </c>
      <c r="T25" s="32" t="str">
        <f>IF(P25&gt;'Parametri '!B$23,"Non rientra nei parametri"," ")</f>
        <v xml:space="preserve"> </v>
      </c>
      <c r="V25" s="8"/>
      <c r="W25" s="54"/>
    </row>
    <row r="26" spans="1:32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M26" s="50"/>
      <c r="N26" s="7"/>
      <c r="O26" s="1" t="s">
        <v>13</v>
      </c>
      <c r="P26" s="44">
        <f t="shared" si="0"/>
        <v>0</v>
      </c>
      <c r="Q26" s="11" t="e">
        <f t="shared" si="1"/>
        <v>#DIV/0!</v>
      </c>
      <c r="T26" s="32" t="str">
        <f>IF(P26&gt;'Parametri '!B$23,"Non rientra nei parametri"," ")</f>
        <v xml:space="preserve"> </v>
      </c>
      <c r="V26" s="8"/>
      <c r="W26" s="54"/>
      <c r="AE26" s="31"/>
      <c r="AF26" s="31"/>
    </row>
    <row r="27" spans="1:32" ht="15" customHeight="1" x14ac:dyDescent="0.25">
      <c r="B27" s="128" t="s">
        <v>393</v>
      </c>
      <c r="C27" s="129"/>
      <c r="D27" s="129"/>
      <c r="E27" s="129"/>
      <c r="F27" s="129"/>
      <c r="G27" s="129"/>
      <c r="H27" s="129"/>
      <c r="I27" s="129"/>
      <c r="J27" s="130"/>
      <c r="M27" s="50"/>
      <c r="N27" s="7"/>
      <c r="O27" s="1" t="s">
        <v>14</v>
      </c>
      <c r="P27" s="44">
        <f t="shared" si="0"/>
        <v>0</v>
      </c>
      <c r="Q27" s="11" t="e">
        <f t="shared" si="1"/>
        <v>#DIV/0!</v>
      </c>
      <c r="T27" s="32" t="str">
        <f>IF(P27&gt;'Parametri '!B$23,"Non rientra nei parametri"," ")</f>
        <v xml:space="preserve"> </v>
      </c>
      <c r="V27" s="8"/>
      <c r="W27" s="54"/>
    </row>
    <row r="28" spans="1:32" ht="15" customHeight="1" x14ac:dyDescent="0.2">
      <c r="A28" s="25"/>
      <c r="B28" s="151"/>
      <c r="C28" s="152"/>
      <c r="D28" s="152"/>
      <c r="E28" s="152"/>
      <c r="F28" s="152"/>
      <c r="G28" s="152"/>
      <c r="H28" s="152"/>
      <c r="I28" s="152"/>
      <c r="J28" s="153"/>
      <c r="M28" s="50"/>
      <c r="N28" s="7"/>
      <c r="O28" s="1" t="s">
        <v>15</v>
      </c>
      <c r="P28" s="44">
        <f t="shared" si="0"/>
        <v>0</v>
      </c>
      <c r="Q28" s="11" t="e">
        <f t="shared" si="1"/>
        <v>#DIV/0!</v>
      </c>
      <c r="T28" s="32" t="str">
        <f>IF(P28&gt;'Parametri '!B$23,"Non rientra nei parametri"," ")</f>
        <v xml:space="preserve"> </v>
      </c>
      <c r="V28" s="8"/>
      <c r="W28" s="54"/>
    </row>
    <row r="29" spans="1:32" ht="11.25" customHeight="1" x14ac:dyDescent="0.2">
      <c r="B29" s="154" t="s">
        <v>394</v>
      </c>
      <c r="C29" s="155"/>
      <c r="D29" s="155"/>
      <c r="E29" s="155"/>
      <c r="F29" s="155"/>
      <c r="G29" s="155"/>
      <c r="H29" s="155"/>
      <c r="I29" s="155"/>
      <c r="J29" s="156"/>
      <c r="M29" s="50"/>
      <c r="N29" s="7"/>
      <c r="O29" s="1" t="s">
        <v>16</v>
      </c>
      <c r="P29" s="44">
        <f t="shared" si="0"/>
        <v>0</v>
      </c>
      <c r="Q29" s="11" t="e">
        <f t="shared" si="1"/>
        <v>#DIV/0!</v>
      </c>
      <c r="T29" s="32" t="str">
        <f>IF(P29&gt;'Parametri '!B$23,"Non rientra nei parametri"," ")</f>
        <v xml:space="preserve"> </v>
      </c>
      <c r="V29" s="8"/>
      <c r="W29" s="54"/>
    </row>
    <row r="30" spans="1:32" s="31" customFormat="1" ht="11.25" customHeight="1" x14ac:dyDescent="0.2">
      <c r="A30" s="1"/>
      <c r="B30" s="138" t="s">
        <v>395</v>
      </c>
      <c r="C30" s="139"/>
      <c r="D30" s="139"/>
      <c r="E30" s="139"/>
      <c r="F30" s="139"/>
      <c r="G30" s="139"/>
      <c r="H30" s="139"/>
      <c r="I30" s="139"/>
      <c r="J30" s="140"/>
      <c r="M30" s="50"/>
      <c r="N30" s="7"/>
      <c r="O30" s="1" t="s">
        <v>17</v>
      </c>
      <c r="P30" s="44">
        <f t="shared" si="0"/>
        <v>0</v>
      </c>
      <c r="Q30" s="11" t="e">
        <f t="shared" si="1"/>
        <v>#DIV/0!</v>
      </c>
      <c r="R30" s="1"/>
      <c r="S30" s="1"/>
      <c r="T30" s="32" t="str">
        <f>IF(P30&gt;'Parametri '!B$23,"Non rientra nei parametri"," ")</f>
        <v xml:space="preserve"> </v>
      </c>
      <c r="U30" s="1"/>
      <c r="V30" s="8"/>
      <c r="W30" s="54"/>
      <c r="X30" s="1"/>
      <c r="AE30" s="1"/>
      <c r="AF30" s="1"/>
    </row>
    <row r="31" spans="1:32" ht="11.25" customHeight="1" x14ac:dyDescent="0.25">
      <c r="B31" s="141" t="s">
        <v>29</v>
      </c>
      <c r="C31" s="142"/>
      <c r="D31" s="142"/>
      <c r="E31" s="142"/>
      <c r="F31" s="142"/>
      <c r="G31" s="142"/>
      <c r="H31" s="142"/>
      <c r="I31" s="142"/>
      <c r="J31" s="143"/>
      <c r="M31" s="50"/>
      <c r="N31" s="7"/>
      <c r="O31" s="1" t="s">
        <v>18</v>
      </c>
      <c r="P31" s="44">
        <f t="shared" si="0"/>
        <v>0</v>
      </c>
      <c r="Q31" s="11" t="e">
        <f t="shared" si="1"/>
        <v>#DIV/0!</v>
      </c>
      <c r="T31" s="32" t="str">
        <f>IF(P31&gt;'Parametri '!B$23,"Non rientra nei parametri"," ")</f>
        <v xml:space="preserve"> </v>
      </c>
      <c r="V31" s="8"/>
      <c r="W31" s="54"/>
    </row>
    <row r="32" spans="1:32" ht="11.25" customHeight="1" x14ac:dyDescent="0.2">
      <c r="B32" s="99"/>
      <c r="C32" s="100"/>
      <c r="D32" s="100"/>
      <c r="E32" s="100"/>
      <c r="F32" s="100"/>
      <c r="G32" s="100"/>
      <c r="H32" s="100"/>
      <c r="I32" s="100"/>
      <c r="J32" s="101"/>
      <c r="M32" s="50"/>
      <c r="N32" s="7"/>
      <c r="O32" s="1" t="s">
        <v>19</v>
      </c>
      <c r="P32" s="44">
        <f t="shared" si="0"/>
        <v>0</v>
      </c>
      <c r="Q32" s="11" t="e">
        <f t="shared" si="1"/>
        <v>#DIV/0!</v>
      </c>
      <c r="T32" s="32" t="str">
        <f>IF(P32&gt;'Parametri '!B$23,"Non rientra nei parametri"," ")</f>
        <v xml:space="preserve"> </v>
      </c>
      <c r="V32" s="8"/>
      <c r="W32" s="54"/>
    </row>
    <row r="33" spans="1:32" ht="11.25" customHeight="1" x14ac:dyDescent="0.2">
      <c r="B33" s="138" t="s">
        <v>396</v>
      </c>
      <c r="C33" s="139"/>
      <c r="D33" s="139"/>
      <c r="E33" s="139"/>
      <c r="F33" s="139"/>
      <c r="G33" s="139"/>
      <c r="H33" s="139"/>
      <c r="I33" s="139"/>
      <c r="J33" s="140"/>
      <c r="M33" s="50"/>
      <c r="N33" s="7"/>
      <c r="O33" s="1" t="s">
        <v>20</v>
      </c>
      <c r="P33" s="44">
        <f t="shared" si="0"/>
        <v>0</v>
      </c>
      <c r="Q33" s="11" t="e">
        <f t="shared" si="1"/>
        <v>#DIV/0!</v>
      </c>
      <c r="T33" s="32" t="str">
        <f>IF(P33&gt;'Parametri '!B$23,"Non rientra nei parametri"," ")</f>
        <v xml:space="preserve"> </v>
      </c>
      <c r="V33" s="8"/>
      <c r="W33" s="54"/>
    </row>
    <row r="34" spans="1:32" ht="11.25" customHeight="1" x14ac:dyDescent="0.25">
      <c r="B34" s="141" t="s">
        <v>30</v>
      </c>
      <c r="C34" s="142"/>
      <c r="D34" s="142"/>
      <c r="E34" s="142"/>
      <c r="F34" s="142"/>
      <c r="G34" s="142"/>
      <c r="H34" s="142"/>
      <c r="I34" s="142"/>
      <c r="J34" s="143"/>
      <c r="K34" s="31"/>
      <c r="L34" s="31"/>
      <c r="M34" s="50"/>
      <c r="N34" s="7"/>
      <c r="O34" s="1" t="s">
        <v>21</v>
      </c>
      <c r="P34" s="44">
        <f t="shared" si="0"/>
        <v>0</v>
      </c>
      <c r="Q34" s="11" t="e">
        <f t="shared" si="1"/>
        <v>#DIV/0!</v>
      </c>
      <c r="T34" s="32" t="str">
        <f>IF(P34&gt;'Parametri '!B$23,"Non rientra nei parametri"," ")</f>
        <v xml:space="preserve"> </v>
      </c>
      <c r="V34" s="8"/>
      <c r="W34" s="54"/>
    </row>
    <row r="35" spans="1:32" x14ac:dyDescent="0.2">
      <c r="B35" s="9"/>
      <c r="J35" s="8"/>
      <c r="M35" s="50"/>
      <c r="N35" s="7"/>
      <c r="O35" s="1" t="s">
        <v>22</v>
      </c>
      <c r="P35" s="44">
        <f t="shared" si="0"/>
        <v>0</v>
      </c>
      <c r="Q35" s="11" t="e">
        <f t="shared" si="1"/>
        <v>#DIV/0!</v>
      </c>
      <c r="T35" s="32" t="str">
        <f>IF(P35&gt;'Parametri '!B$23,"Non rientra nei parametri"," ")</f>
        <v xml:space="preserve"> </v>
      </c>
      <c r="V35" s="8"/>
      <c r="W35" s="54"/>
    </row>
    <row r="36" spans="1:32" ht="15" x14ac:dyDescent="0.25">
      <c r="B36" s="7"/>
      <c r="C36" s="126">
        <v>0</v>
      </c>
      <c r="D36" s="127"/>
      <c r="F36" s="31" t="s">
        <v>356</v>
      </c>
      <c r="I36" s="70">
        <v>2018</v>
      </c>
      <c r="J36" s="8"/>
      <c r="M36" s="50"/>
      <c r="N36" s="7"/>
      <c r="O36" s="1" t="s">
        <v>23</v>
      </c>
      <c r="P36" s="44">
        <f t="shared" si="0"/>
        <v>0</v>
      </c>
      <c r="Q36" s="11" t="e">
        <f t="shared" si="1"/>
        <v>#DIV/0!</v>
      </c>
      <c r="T36" s="32" t="str">
        <f>IF(P36&gt;'Parametri '!B$23,"Non rientra nei parametri"," ")</f>
        <v xml:space="preserve"> </v>
      </c>
      <c r="V36" s="8"/>
      <c r="W36" s="54"/>
      <c r="AD36" s="38"/>
    </row>
    <row r="37" spans="1:32" x14ac:dyDescent="0.2">
      <c r="B37" s="7"/>
      <c r="C37" s="2"/>
      <c r="J37" s="8"/>
      <c r="M37" s="50"/>
      <c r="N37" s="7"/>
      <c r="O37" s="1" t="s">
        <v>12</v>
      </c>
      <c r="P37" s="44">
        <f t="shared" si="0"/>
        <v>0</v>
      </c>
      <c r="Q37" s="11" t="e">
        <f t="shared" si="1"/>
        <v>#DIV/0!</v>
      </c>
      <c r="T37" s="32" t="str">
        <f>IF(P37&gt;'Parametri '!B$23,"Non rientra nei parametri"," ")</f>
        <v xml:space="preserve"> </v>
      </c>
      <c r="V37" s="8"/>
      <c r="W37" s="54"/>
      <c r="AD37" s="38"/>
      <c r="AE37" s="14"/>
      <c r="AF37" s="14"/>
    </row>
    <row r="38" spans="1:32" x14ac:dyDescent="0.2">
      <c r="B38" s="7"/>
      <c r="C38" s="2" t="s">
        <v>11</v>
      </c>
      <c r="G38" s="10"/>
      <c r="J38" s="8"/>
      <c r="M38" s="50"/>
      <c r="N38" s="7"/>
      <c r="O38" s="1" t="s">
        <v>13</v>
      </c>
      <c r="P38" s="44">
        <f t="shared" si="0"/>
        <v>0</v>
      </c>
      <c r="Q38" s="11" t="e">
        <f t="shared" si="1"/>
        <v>#DIV/0!</v>
      </c>
      <c r="T38" s="32" t="str">
        <f>IF(P38&gt;'Parametri '!B$23,"Non rientra nei parametri"," ")</f>
        <v xml:space="preserve"> </v>
      </c>
      <c r="V38" s="8"/>
      <c r="W38" s="54"/>
      <c r="Y38" s="14"/>
      <c r="Z38" s="14"/>
      <c r="AA38" s="14"/>
      <c r="AB38" s="14"/>
      <c r="AC38" s="14"/>
      <c r="AD38" s="38"/>
      <c r="AE38" s="14"/>
      <c r="AF38" s="14"/>
    </row>
    <row r="39" spans="1:32" x14ac:dyDescent="0.2">
      <c r="A39" s="31"/>
      <c r="B39" s="34"/>
      <c r="C39" s="31"/>
      <c r="D39" s="31"/>
      <c r="E39" s="31"/>
      <c r="F39" s="31"/>
      <c r="G39" s="31"/>
      <c r="H39" s="31"/>
      <c r="I39" s="31"/>
      <c r="J39" s="36"/>
      <c r="M39" s="50"/>
      <c r="N39" s="7"/>
      <c r="O39" s="1" t="s">
        <v>14</v>
      </c>
      <c r="P39" s="44">
        <f t="shared" si="0"/>
        <v>0</v>
      </c>
      <c r="Q39" s="11" t="e">
        <f t="shared" si="1"/>
        <v>#DIV/0!</v>
      </c>
      <c r="T39" s="32" t="str">
        <f>IF(P39&gt;'Parametri '!B$23,"Non rientra nei parametri"," ")</f>
        <v xml:space="preserve"> </v>
      </c>
      <c r="V39" s="8"/>
      <c r="W39" s="54"/>
      <c r="Y39" s="14"/>
      <c r="Z39" s="14"/>
      <c r="AA39" s="14"/>
      <c r="AB39" s="14"/>
      <c r="AC39" s="14"/>
      <c r="AD39" s="38"/>
      <c r="AE39" s="14"/>
      <c r="AF39" s="14"/>
    </row>
    <row r="40" spans="1:32" ht="12.75" customHeight="1" x14ac:dyDescent="0.2">
      <c r="B40" s="7"/>
      <c r="C40" s="144" t="s">
        <v>24</v>
      </c>
      <c r="D40" s="3" t="s">
        <v>12</v>
      </c>
      <c r="E40" s="30">
        <v>0</v>
      </c>
      <c r="F40" s="147">
        <f>SUM(E40:E51)</f>
        <v>0</v>
      </c>
      <c r="G40" s="11"/>
      <c r="J40" s="8"/>
      <c r="M40" s="50"/>
      <c r="N40" s="7"/>
      <c r="O40" s="1" t="s">
        <v>15</v>
      </c>
      <c r="P40" s="44">
        <f t="shared" si="0"/>
        <v>0</v>
      </c>
      <c r="Q40" s="11" t="e">
        <f t="shared" si="1"/>
        <v>#DIV/0!</v>
      </c>
      <c r="T40" s="32" t="str">
        <f>IF(P40&gt;'Parametri '!B$23,"Non rientra nei parametri"," ")</f>
        <v xml:space="preserve"> </v>
      </c>
      <c r="V40" s="8"/>
      <c r="W40" s="54"/>
      <c r="Y40" s="14"/>
      <c r="Z40" s="14"/>
      <c r="AA40" s="14"/>
      <c r="AB40" s="14"/>
      <c r="AC40" s="14"/>
      <c r="AD40" s="38"/>
      <c r="AE40" s="14"/>
      <c r="AF40" s="14"/>
    </row>
    <row r="41" spans="1:32" ht="12.75" customHeight="1" x14ac:dyDescent="0.2">
      <c r="B41" s="7"/>
      <c r="C41" s="145"/>
      <c r="D41" s="2" t="s">
        <v>13</v>
      </c>
      <c r="E41" s="30">
        <v>0</v>
      </c>
      <c r="F41" s="148"/>
      <c r="G41" s="11"/>
      <c r="J41" s="8"/>
      <c r="M41" s="50"/>
      <c r="N41" s="7"/>
      <c r="O41" s="1" t="s">
        <v>16</v>
      </c>
      <c r="P41" s="44">
        <f t="shared" si="0"/>
        <v>0</v>
      </c>
      <c r="Q41" s="11" t="e">
        <f t="shared" si="1"/>
        <v>#DIV/0!</v>
      </c>
      <c r="T41" s="32" t="str">
        <f>IF(P41&gt;'Parametri '!B$23,"Non rientra nei parametri"," ")</f>
        <v xml:space="preserve"> </v>
      </c>
      <c r="V41" s="8"/>
      <c r="W41" s="54"/>
      <c r="Y41" s="94"/>
      <c r="Z41" s="94"/>
      <c r="AA41" s="94"/>
      <c r="AB41" s="94"/>
      <c r="AC41" s="94"/>
      <c r="AD41" s="94"/>
      <c r="AE41" s="14"/>
      <c r="AF41" s="14"/>
    </row>
    <row r="42" spans="1:32" ht="12.75" customHeight="1" x14ac:dyDescent="0.2">
      <c r="B42" s="7"/>
      <c r="C42" s="145"/>
      <c r="D42" s="2" t="s">
        <v>14</v>
      </c>
      <c r="E42" s="30">
        <v>0</v>
      </c>
      <c r="F42" s="148"/>
      <c r="G42" s="11"/>
      <c r="J42" s="8"/>
      <c r="M42" s="50"/>
      <c r="N42" s="7"/>
      <c r="O42" s="1" t="s">
        <v>17</v>
      </c>
      <c r="P42" s="44">
        <f t="shared" si="0"/>
        <v>0</v>
      </c>
      <c r="Q42" s="11" t="e">
        <f t="shared" si="1"/>
        <v>#DIV/0!</v>
      </c>
      <c r="T42" s="32" t="str">
        <f>IF(P42&gt;'Parametri '!B$23,"Non rientra nei parametri"," ")</f>
        <v xml:space="preserve"> </v>
      </c>
      <c r="V42" s="8"/>
      <c r="W42" s="54"/>
      <c r="Y42" s="31"/>
      <c r="Z42" s="31"/>
      <c r="AA42" s="31"/>
      <c r="AB42" s="31"/>
      <c r="AC42" s="31"/>
      <c r="AD42" s="35"/>
      <c r="AE42" s="14"/>
      <c r="AF42" s="14"/>
    </row>
    <row r="43" spans="1:32" ht="12.75" customHeight="1" x14ac:dyDescent="0.2">
      <c r="B43" s="7"/>
      <c r="C43" s="145"/>
      <c r="D43" s="2" t="s">
        <v>15</v>
      </c>
      <c r="E43" s="30">
        <v>0</v>
      </c>
      <c r="F43" s="148"/>
      <c r="G43" s="11"/>
      <c r="J43" s="8"/>
      <c r="M43" s="50"/>
      <c r="N43" s="7"/>
      <c r="O43" s="1" t="s">
        <v>18</v>
      </c>
      <c r="P43" s="44">
        <f t="shared" si="0"/>
        <v>0</v>
      </c>
      <c r="Q43" s="11" t="e">
        <f t="shared" si="1"/>
        <v>#DIV/0!</v>
      </c>
      <c r="T43" s="32" t="str">
        <f>IF(P43&gt;'Parametri '!B$23,"Non rientra nei parametri"," ")</f>
        <v xml:space="preserve"> </v>
      </c>
      <c r="V43" s="8"/>
      <c r="W43" s="54"/>
      <c r="Y43" s="84"/>
      <c r="AD43" s="32"/>
      <c r="AE43" s="94"/>
      <c r="AF43" s="94"/>
    </row>
    <row r="44" spans="1:32" ht="12.75" customHeight="1" x14ac:dyDescent="0.25">
      <c r="B44" s="7"/>
      <c r="C44" s="145"/>
      <c r="D44" s="2" t="s">
        <v>16</v>
      </c>
      <c r="E44" s="30">
        <v>0</v>
      </c>
      <c r="F44" s="148"/>
      <c r="G44" s="11"/>
      <c r="J44" s="8"/>
      <c r="M44" s="50"/>
      <c r="N44" s="7"/>
      <c r="O44" s="1" t="s">
        <v>19</v>
      </c>
      <c r="P44" s="44">
        <f t="shared" si="0"/>
        <v>0</v>
      </c>
      <c r="Q44" s="11" t="e">
        <f t="shared" si="1"/>
        <v>#DIV/0!</v>
      </c>
      <c r="T44" s="32" t="str">
        <f>IF(P44&gt;'Parametri '!B$23,"Non rientra nei parametri"," ")</f>
        <v xml:space="preserve"> </v>
      </c>
      <c r="V44" s="8"/>
      <c r="W44" s="54"/>
      <c r="Y44" s="85"/>
      <c r="Z44" s="14"/>
      <c r="AA44" s="42"/>
      <c r="AB44" s="14"/>
      <c r="AC44" s="14"/>
      <c r="AD44" s="32"/>
      <c r="AE44" s="31"/>
      <c r="AF44" s="31"/>
    </row>
    <row r="45" spans="1:32" ht="12.75" customHeight="1" x14ac:dyDescent="0.2">
      <c r="B45" s="7"/>
      <c r="C45" s="145"/>
      <c r="D45" s="2" t="s">
        <v>17</v>
      </c>
      <c r="E45" s="30">
        <v>0</v>
      </c>
      <c r="F45" s="148"/>
      <c r="G45" s="11"/>
      <c r="J45" s="8"/>
      <c r="M45" s="50"/>
      <c r="N45" s="7"/>
      <c r="O45" s="1" t="s">
        <v>20</v>
      </c>
      <c r="P45" s="44">
        <f t="shared" si="0"/>
        <v>0</v>
      </c>
      <c r="Q45" s="11" t="e">
        <f t="shared" si="1"/>
        <v>#DIV/0!</v>
      </c>
      <c r="T45" s="32" t="str">
        <f>IF(P45&gt;'Parametri '!B$23,"Non rientra nei parametri"," ")</f>
        <v xml:space="preserve"> </v>
      </c>
      <c r="V45" s="8"/>
      <c r="W45" s="54"/>
      <c r="Y45" s="86"/>
      <c r="AD45" s="32"/>
    </row>
    <row r="46" spans="1:32" ht="12.75" customHeight="1" x14ac:dyDescent="0.2">
      <c r="B46" s="7"/>
      <c r="C46" s="145"/>
      <c r="D46" s="2" t="s">
        <v>18</v>
      </c>
      <c r="E46" s="30">
        <v>0</v>
      </c>
      <c r="F46" s="148"/>
      <c r="G46" s="11"/>
      <c r="J46" s="8"/>
      <c r="M46" s="50"/>
      <c r="N46" s="7"/>
      <c r="O46" s="1" t="s">
        <v>21</v>
      </c>
      <c r="P46" s="44">
        <f t="shared" si="0"/>
        <v>0</v>
      </c>
      <c r="Q46" s="11" t="e">
        <f t="shared" si="1"/>
        <v>#DIV/0!</v>
      </c>
      <c r="T46" s="32" t="str">
        <f>IF(P46&gt;'Parametri '!B$23,"Non rientra nei parametri"," ")</f>
        <v xml:space="preserve"> </v>
      </c>
      <c r="V46" s="8"/>
      <c r="W46" s="54"/>
      <c r="AE46" s="14"/>
    </row>
    <row r="47" spans="1:32" ht="12.75" customHeight="1" x14ac:dyDescent="0.2">
      <c r="B47" s="7"/>
      <c r="C47" s="145"/>
      <c r="D47" s="2" t="s">
        <v>19</v>
      </c>
      <c r="E47" s="30">
        <v>0</v>
      </c>
      <c r="F47" s="148"/>
      <c r="G47" s="11"/>
      <c r="J47" s="8"/>
      <c r="M47" s="50"/>
      <c r="N47" s="7"/>
      <c r="O47" s="1" t="s">
        <v>22</v>
      </c>
      <c r="P47" s="44">
        <f t="shared" si="0"/>
        <v>0</v>
      </c>
      <c r="Q47" s="11" t="e">
        <f t="shared" si="1"/>
        <v>#DIV/0!</v>
      </c>
      <c r="T47" s="32" t="str">
        <f>IF(P47&gt;'Parametri '!B$23,"Non rientra nei parametri"," ")</f>
        <v xml:space="preserve"> </v>
      </c>
      <c r="V47" s="8"/>
      <c r="W47" s="54"/>
    </row>
    <row r="48" spans="1:32" ht="12.75" customHeight="1" x14ac:dyDescent="0.2">
      <c r="B48" s="7"/>
      <c r="C48" s="145"/>
      <c r="D48" s="2" t="s">
        <v>20</v>
      </c>
      <c r="E48" s="30">
        <v>0</v>
      </c>
      <c r="F48" s="148"/>
      <c r="G48" s="11"/>
      <c r="J48" s="8"/>
      <c r="M48" s="50"/>
      <c r="N48" s="7"/>
      <c r="O48" s="1" t="s">
        <v>23</v>
      </c>
      <c r="P48" s="44">
        <f t="shared" si="0"/>
        <v>0</v>
      </c>
      <c r="Q48" s="11" t="e">
        <f t="shared" si="1"/>
        <v>#DIV/0!</v>
      </c>
      <c r="T48" s="32" t="str">
        <f>IF(P48&gt;'Parametri '!B$23,"Non rientra nei parametri"," ")</f>
        <v xml:space="preserve"> </v>
      </c>
      <c r="V48" s="8"/>
      <c r="W48" s="54"/>
    </row>
    <row r="49" spans="2:23" ht="12.75" customHeight="1" x14ac:dyDescent="0.2">
      <c r="B49" s="7"/>
      <c r="C49" s="145"/>
      <c r="D49" s="2" t="s">
        <v>21</v>
      </c>
      <c r="E49" s="30">
        <v>0</v>
      </c>
      <c r="F49" s="148"/>
      <c r="G49" s="11"/>
      <c r="J49" s="8"/>
      <c r="M49" s="50"/>
      <c r="N49" s="7"/>
      <c r="P49" s="11"/>
      <c r="V49" s="8"/>
      <c r="W49" s="54"/>
    </row>
    <row r="50" spans="2:23" ht="12.75" customHeight="1" x14ac:dyDescent="0.2">
      <c r="B50" s="7"/>
      <c r="C50" s="145"/>
      <c r="D50" s="2" t="s">
        <v>22</v>
      </c>
      <c r="E50" s="30">
        <v>0</v>
      </c>
      <c r="F50" s="148"/>
      <c r="G50" s="11"/>
      <c r="J50" s="8"/>
      <c r="M50" s="50"/>
      <c r="N50" s="7"/>
      <c r="P50" s="44">
        <f>SUM(P25:P49)</f>
        <v>0</v>
      </c>
      <c r="Q50" s="45" t="e">
        <f>SUM(Q25:Q49)</f>
        <v>#DIV/0!</v>
      </c>
      <c r="V50" s="8"/>
      <c r="W50" s="54"/>
    </row>
    <row r="51" spans="2:23" ht="12.75" customHeight="1" x14ac:dyDescent="0.2">
      <c r="B51" s="7"/>
      <c r="C51" s="146"/>
      <c r="D51" s="5" t="s">
        <v>23</v>
      </c>
      <c r="E51" s="30">
        <v>0</v>
      </c>
      <c r="F51" s="149"/>
      <c r="G51" s="11"/>
      <c r="J51" s="8"/>
      <c r="M51" s="50"/>
      <c r="N51" s="7"/>
      <c r="V51" s="8"/>
      <c r="W51" s="54"/>
    </row>
    <row r="52" spans="2:23" ht="12.75" customHeight="1" x14ac:dyDescent="0.25">
      <c r="B52" s="7"/>
      <c r="C52" s="144" t="s">
        <v>353</v>
      </c>
      <c r="D52" s="3" t="s">
        <v>12</v>
      </c>
      <c r="E52" s="30">
        <v>0</v>
      </c>
      <c r="F52" s="147">
        <f>SUM(E52:E63)</f>
        <v>0</v>
      </c>
      <c r="G52" s="11"/>
      <c r="J52" s="8"/>
      <c r="M52" s="50"/>
      <c r="N52" s="7"/>
      <c r="O52" s="6">
        <f>P50</f>
        <v>0</v>
      </c>
      <c r="Q52" s="1" t="s">
        <v>28</v>
      </c>
      <c r="T52" s="32" t="str">
        <f>IF(O52&gt;'Parametri '!B22,"Non nei parametri"," ")</f>
        <v xml:space="preserve"> </v>
      </c>
      <c r="V52" s="8"/>
      <c r="W52" s="54"/>
    </row>
    <row r="53" spans="2:23" ht="12.75" customHeight="1" x14ac:dyDescent="0.25">
      <c r="B53" s="7"/>
      <c r="C53" s="145"/>
      <c r="D53" s="2" t="s">
        <v>13</v>
      </c>
      <c r="E53" s="30">
        <v>0</v>
      </c>
      <c r="F53" s="148"/>
      <c r="G53" s="11"/>
      <c r="J53" s="8"/>
      <c r="M53" s="50"/>
      <c r="N53" s="7"/>
      <c r="O53" s="6">
        <f>MAX(P25:P48)</f>
        <v>0</v>
      </c>
      <c r="Q53" s="1" t="s">
        <v>33</v>
      </c>
      <c r="T53" s="32" t="str">
        <f>IF(O53&gt;'Parametri '!B23,"Non nei parametri"," ")</f>
        <v xml:space="preserve"> </v>
      </c>
      <c r="V53" s="8"/>
      <c r="W53" s="54"/>
    </row>
    <row r="54" spans="2:23" ht="12.75" customHeight="1" x14ac:dyDescent="0.2">
      <c r="B54" s="7"/>
      <c r="C54" s="145"/>
      <c r="D54" s="2" t="s">
        <v>14</v>
      </c>
      <c r="E54" s="30">
        <v>0</v>
      </c>
      <c r="F54" s="148"/>
      <c r="G54" s="11"/>
      <c r="J54" s="8"/>
      <c r="M54" s="50"/>
      <c r="N54" s="16"/>
      <c r="O54" s="4"/>
      <c r="P54" s="4"/>
      <c r="Q54" s="4"/>
      <c r="R54" s="4"/>
      <c r="S54" s="4"/>
      <c r="T54" s="43"/>
      <c r="U54" s="4"/>
      <c r="V54" s="13"/>
      <c r="W54" s="54"/>
    </row>
    <row r="55" spans="2:23" ht="12.75" customHeight="1" x14ac:dyDescent="0.2">
      <c r="B55" s="7"/>
      <c r="C55" s="145"/>
      <c r="D55" s="2" t="s">
        <v>15</v>
      </c>
      <c r="E55" s="30">
        <v>0</v>
      </c>
      <c r="F55" s="148"/>
      <c r="G55" s="11"/>
      <c r="J55" s="8"/>
      <c r="M55" s="50"/>
      <c r="W55" s="54"/>
    </row>
    <row r="56" spans="2:23" ht="12.75" customHeight="1" x14ac:dyDescent="0.2">
      <c r="B56" s="7"/>
      <c r="C56" s="145"/>
      <c r="D56" s="2" t="s">
        <v>16</v>
      </c>
      <c r="E56" s="30">
        <v>0</v>
      </c>
      <c r="F56" s="148"/>
      <c r="G56" s="11"/>
      <c r="J56" s="8"/>
      <c r="M56" s="50"/>
      <c r="N56" s="1" t="s">
        <v>348</v>
      </c>
      <c r="Q56" s="1" t="s">
        <v>347</v>
      </c>
      <c r="R56" s="64"/>
      <c r="T56" s="43"/>
      <c r="U56" s="4"/>
      <c r="V56" s="4"/>
      <c r="W56" s="54"/>
    </row>
    <row r="57" spans="2:23" ht="12.75" customHeight="1" x14ac:dyDescent="0.2">
      <c r="B57" s="7"/>
      <c r="C57" s="145"/>
      <c r="D57" s="2" t="s">
        <v>17</v>
      </c>
      <c r="E57" s="30">
        <v>0</v>
      </c>
      <c r="F57" s="148"/>
      <c r="G57" s="11"/>
      <c r="J57" s="8"/>
      <c r="M57" s="50"/>
      <c r="N57" s="1" t="s">
        <v>349</v>
      </c>
      <c r="Q57" s="1" t="s">
        <v>347</v>
      </c>
      <c r="R57" s="64"/>
      <c r="T57" s="41"/>
      <c r="U57" s="40"/>
      <c r="V57" s="40"/>
      <c r="W57" s="54"/>
    </row>
    <row r="58" spans="2:23" ht="12.75" customHeight="1" x14ac:dyDescent="0.2">
      <c r="B58" s="7"/>
      <c r="C58" s="145"/>
      <c r="D58" s="2" t="s">
        <v>18</v>
      </c>
      <c r="E58" s="30">
        <v>0</v>
      </c>
      <c r="F58" s="148"/>
      <c r="G58" s="11"/>
      <c r="J58" s="8"/>
      <c r="M58" s="50"/>
      <c r="N58" s="1" t="s">
        <v>432</v>
      </c>
      <c r="Q58" s="1" t="s">
        <v>433</v>
      </c>
      <c r="R58" s="124"/>
      <c r="T58" s="41"/>
      <c r="U58" s="40"/>
      <c r="V58" s="40"/>
      <c r="W58" s="54"/>
    </row>
    <row r="59" spans="2:23" ht="12.75" customHeight="1" x14ac:dyDescent="0.2">
      <c r="B59" s="7"/>
      <c r="C59" s="145"/>
      <c r="D59" s="2" t="s">
        <v>19</v>
      </c>
      <c r="E59" s="30">
        <v>0</v>
      </c>
      <c r="F59" s="148"/>
      <c r="G59" s="11"/>
      <c r="J59" s="8"/>
      <c r="M59" s="50"/>
      <c r="N59" s="1" t="s">
        <v>434</v>
      </c>
      <c r="Q59" s="1" t="s">
        <v>435</v>
      </c>
      <c r="R59" s="123"/>
      <c r="T59" s="41"/>
      <c r="U59" s="40"/>
      <c r="V59" s="40"/>
      <c r="W59" s="54"/>
    </row>
    <row r="60" spans="2:23" ht="12.75" customHeight="1" thickBot="1" x14ac:dyDescent="0.25">
      <c r="B60" s="7"/>
      <c r="C60" s="145"/>
      <c r="D60" s="2" t="s">
        <v>20</v>
      </c>
      <c r="E60" s="30">
        <v>0</v>
      </c>
      <c r="F60" s="148"/>
      <c r="G60" s="11"/>
      <c r="J60" s="8"/>
      <c r="M60" s="59"/>
      <c r="N60" s="60"/>
      <c r="O60" s="60"/>
      <c r="P60" s="60"/>
      <c r="Q60" s="60"/>
      <c r="R60" s="60"/>
      <c r="S60" s="60"/>
      <c r="T60" s="61"/>
      <c r="U60" s="60"/>
      <c r="V60" s="60"/>
      <c r="W60" s="62"/>
    </row>
    <row r="61" spans="2:23" ht="12.75" customHeight="1" x14ac:dyDescent="0.2">
      <c r="B61" s="7"/>
      <c r="C61" s="145"/>
      <c r="D61" s="2" t="s">
        <v>21</v>
      </c>
      <c r="E61" s="30">
        <v>0</v>
      </c>
      <c r="F61" s="148"/>
      <c r="G61" s="11"/>
      <c r="J61" s="8"/>
    </row>
    <row r="62" spans="2:23" ht="12.75" customHeight="1" x14ac:dyDescent="0.2">
      <c r="B62" s="7"/>
      <c r="C62" s="145"/>
      <c r="D62" s="2" t="s">
        <v>22</v>
      </c>
      <c r="E62" s="30">
        <v>0</v>
      </c>
      <c r="F62" s="148"/>
      <c r="G62" s="11"/>
      <c r="J62" s="8"/>
      <c r="Q62" s="14"/>
    </row>
    <row r="63" spans="2:23" ht="12.75" customHeight="1" x14ac:dyDescent="0.2">
      <c r="B63" s="7"/>
      <c r="C63" s="146"/>
      <c r="D63" s="5" t="s">
        <v>23</v>
      </c>
      <c r="E63" s="30">
        <v>0</v>
      </c>
      <c r="F63" s="149"/>
      <c r="G63" s="11"/>
      <c r="J63" s="8"/>
      <c r="M63" s="63"/>
      <c r="N63" s="14"/>
      <c r="O63" s="14" t="s">
        <v>428</v>
      </c>
      <c r="Q63" s="64"/>
      <c r="S63" s="1" t="s">
        <v>436</v>
      </c>
    </row>
    <row r="64" spans="2:23" x14ac:dyDescent="0.2">
      <c r="B64" s="7"/>
      <c r="C64" s="3"/>
      <c r="J64" s="8"/>
      <c r="M64" s="31"/>
      <c r="N64" s="31"/>
      <c r="O64" s="31"/>
      <c r="P64" s="31"/>
      <c r="Q64" s="31"/>
      <c r="R64" s="31"/>
    </row>
    <row r="65" spans="2:19" ht="12" customHeight="1" x14ac:dyDescent="0.25">
      <c r="B65" s="16"/>
      <c r="C65" s="5"/>
      <c r="D65" s="4" t="s">
        <v>10</v>
      </c>
      <c r="E65" s="6">
        <f>SUM(E40:E64)</f>
        <v>0</v>
      </c>
      <c r="F65" s="4"/>
      <c r="G65" s="12"/>
      <c r="H65" s="4"/>
      <c r="I65" s="4"/>
      <c r="J65" s="13"/>
      <c r="M65" s="92" t="s">
        <v>429</v>
      </c>
      <c r="N65" s="31"/>
      <c r="O65" s="31"/>
      <c r="P65" s="31"/>
      <c r="Q65" s="31"/>
    </row>
    <row r="66" spans="2:19" x14ac:dyDescent="0.2">
      <c r="M66" s="25"/>
    </row>
    <row r="67" spans="2:19" ht="24.75" customHeight="1" x14ac:dyDescent="0.2">
      <c r="B67" s="132" t="str">
        <f>IF(E65&lt;&gt;C36,"Attenzione: si prega di verificare gli importi indicati nei singoli mesi in quanto la loro somma non corrisponde al totale indicato sopra","  ")</f>
        <v xml:space="preserve">  </v>
      </c>
      <c r="C67" s="133"/>
      <c r="D67" s="133"/>
      <c r="E67" s="133"/>
      <c r="F67" s="133"/>
      <c r="G67" s="133"/>
      <c r="H67" s="133"/>
      <c r="I67" s="133"/>
      <c r="J67" s="134"/>
      <c r="M67" s="63"/>
      <c r="N67" s="14"/>
      <c r="O67" s="91" t="s">
        <v>389</v>
      </c>
      <c r="Q67" s="63"/>
      <c r="S67" s="1" t="s">
        <v>438</v>
      </c>
    </row>
    <row r="68" spans="2:19" x14ac:dyDescent="0.2">
      <c r="B68" s="15"/>
      <c r="C68" s="15"/>
      <c r="D68" s="15"/>
      <c r="E68" s="15"/>
      <c r="F68" s="15"/>
      <c r="M68" s="63"/>
      <c r="N68" s="14"/>
      <c r="O68" s="91" t="s">
        <v>390</v>
      </c>
    </row>
    <row r="69" spans="2:19" ht="15.75" x14ac:dyDescent="0.25">
      <c r="B69" s="128" t="s">
        <v>397</v>
      </c>
      <c r="C69" s="129"/>
      <c r="D69" s="129"/>
      <c r="E69" s="129"/>
      <c r="F69" s="129"/>
      <c r="G69" s="129"/>
      <c r="H69" s="129"/>
      <c r="I69" s="129"/>
      <c r="J69" s="130"/>
      <c r="M69" s="63"/>
      <c r="N69" s="14"/>
      <c r="O69" s="91" t="s">
        <v>391</v>
      </c>
    </row>
    <row r="70" spans="2:19" ht="15.75" x14ac:dyDescent="0.25">
      <c r="B70" s="71"/>
      <c r="C70" s="69"/>
      <c r="D70" s="72"/>
      <c r="E70" s="72"/>
      <c r="F70" s="72"/>
      <c r="G70" s="72"/>
      <c r="H70" s="72"/>
      <c r="I70" s="72"/>
      <c r="J70" s="73"/>
      <c r="M70" s="63"/>
      <c r="N70" s="14"/>
      <c r="O70" s="91" t="s">
        <v>392</v>
      </c>
    </row>
    <row r="71" spans="2:19" ht="15" x14ac:dyDescent="0.25">
      <c r="B71" s="16"/>
      <c r="C71" s="75"/>
      <c r="D71" s="4"/>
      <c r="E71" s="4"/>
      <c r="F71" s="74" t="s">
        <v>357</v>
      </c>
      <c r="G71" s="4"/>
      <c r="H71" s="4"/>
      <c r="I71" s="76">
        <f>I36+1</f>
        <v>2019</v>
      </c>
      <c r="J71" s="13"/>
      <c r="M71" s="63"/>
      <c r="O71" s="1" t="s">
        <v>373</v>
      </c>
      <c r="Q71" s="90">
        <v>0</v>
      </c>
    </row>
    <row r="72" spans="2:19" x14ac:dyDescent="0.2">
      <c r="B72" s="68"/>
      <c r="C72" s="68"/>
      <c r="D72" s="68"/>
      <c r="E72" s="68"/>
      <c r="F72" s="68"/>
      <c r="G72" s="68"/>
      <c r="H72" s="68"/>
      <c r="I72" s="68"/>
      <c r="J72" s="68"/>
      <c r="M72" s="63"/>
      <c r="N72" s="14"/>
      <c r="O72" s="14" t="s">
        <v>374</v>
      </c>
      <c r="P72" s="14"/>
    </row>
    <row r="73" spans="2:19" ht="50.25" customHeight="1" x14ac:dyDescent="0.2">
      <c r="B73" s="131" t="s">
        <v>358</v>
      </c>
      <c r="C73" s="131"/>
      <c r="D73" s="131"/>
      <c r="E73" s="131"/>
      <c r="F73" s="131"/>
      <c r="G73" s="131"/>
      <c r="H73" s="131"/>
      <c r="I73" s="131"/>
      <c r="J73" s="131"/>
      <c r="R73" s="32"/>
    </row>
    <row r="74" spans="2:19" x14ac:dyDescent="0.2">
      <c r="R74" s="32"/>
    </row>
    <row r="75" spans="2:19" x14ac:dyDescent="0.2">
      <c r="R75" s="38"/>
    </row>
    <row r="81" spans="11:12" x14ac:dyDescent="0.2">
      <c r="K81" s="93"/>
      <c r="L81" s="93"/>
    </row>
  </sheetData>
  <sheetProtection selectLockedCells="1"/>
  <protectedRanges>
    <protectedRange sqref="M1:W1048576" name="Intervallo1"/>
  </protectedRanges>
  <mergeCells count="33">
    <mergeCell ref="B33:J33"/>
    <mergeCell ref="B34:J34"/>
    <mergeCell ref="D18:E18"/>
    <mergeCell ref="D19:J19"/>
    <mergeCell ref="D17:J17"/>
    <mergeCell ref="D22:J22"/>
    <mergeCell ref="A24:J24"/>
    <mergeCell ref="O1:U1"/>
    <mergeCell ref="N6:V6"/>
    <mergeCell ref="D11:J11"/>
    <mergeCell ref="A6:K6"/>
    <mergeCell ref="D10:J10"/>
    <mergeCell ref="G13:H13"/>
    <mergeCell ref="D15:J15"/>
    <mergeCell ref="D16:J16"/>
    <mergeCell ref="D20:J20"/>
    <mergeCell ref="D21:E21"/>
    <mergeCell ref="C36:D36"/>
    <mergeCell ref="B69:J69"/>
    <mergeCell ref="B73:J73"/>
    <mergeCell ref="B67:J67"/>
    <mergeCell ref="N14:V14"/>
    <mergeCell ref="N23:V23"/>
    <mergeCell ref="B30:J30"/>
    <mergeCell ref="B31:J31"/>
    <mergeCell ref="C40:C51"/>
    <mergeCell ref="C52:C63"/>
    <mergeCell ref="F40:F51"/>
    <mergeCell ref="F52:F63"/>
    <mergeCell ref="A25:J25"/>
    <mergeCell ref="B27:J27"/>
    <mergeCell ref="B28:J28"/>
    <mergeCell ref="B29:J29"/>
  </mergeCells>
  <conditionalFormatting sqref="O8:O9">
    <cfRule type="containsText" dxfId="40" priority="109" operator="containsText" text="NO">
      <formula>NOT(ISERROR(SEARCH("NO",O8)))</formula>
    </cfRule>
  </conditionalFormatting>
  <conditionalFormatting sqref="O10">
    <cfRule type="containsText" dxfId="39" priority="108" operator="containsText" text="NO">
      <formula>NOT(ISERROR(SEARCH("NO",O10)))</formula>
    </cfRule>
  </conditionalFormatting>
  <conditionalFormatting sqref="O11">
    <cfRule type="containsText" dxfId="38" priority="106" operator="containsText" text="NO">
      <formula>NOT(ISERROR(SEARCH("NO",O11)))</formula>
    </cfRule>
  </conditionalFormatting>
  <conditionalFormatting sqref="O12">
    <cfRule type="containsText" dxfId="37" priority="105" operator="containsText" text="NO">
      <formula>NOT(ISERROR(SEARCH("NO",O12)))</formula>
    </cfRule>
  </conditionalFormatting>
  <conditionalFormatting sqref="O21">
    <cfRule type="expression" dxfId="36" priority="75">
      <formula>OR(O21="r1",O21="r2",O21="r3",O21="r4")</formula>
    </cfRule>
  </conditionalFormatting>
  <conditionalFormatting sqref="O4">
    <cfRule type="containsText" dxfId="35" priority="42" operator="containsText" text="NO">
      <formula>NOT(ISERROR(SEARCH("NO",O4)))</formula>
    </cfRule>
  </conditionalFormatting>
  <conditionalFormatting sqref="M72">
    <cfRule type="cellIs" dxfId="34" priority="29" operator="equal">
      <formula>"Non affidabile"</formula>
    </cfRule>
  </conditionalFormatting>
  <conditionalFormatting sqref="M71">
    <cfRule type="cellIs" dxfId="33" priority="28" operator="equal">
      <formula>"SI"</formula>
    </cfRule>
  </conditionalFormatting>
  <conditionalFormatting sqref="Q71">
    <cfRule type="cellIs" dxfId="32" priority="27" operator="greaterThan">
      <formula>0</formula>
    </cfRule>
  </conditionalFormatting>
  <conditionalFormatting sqref="G40:G63">
    <cfRule type="cellIs" dxfId="31" priority="4" operator="equal">
      <formula>0</formula>
    </cfRule>
  </conditionalFormatting>
  <conditionalFormatting sqref="G65">
    <cfRule type="expression" dxfId="30" priority="3">
      <formula>$G$65&lt;&gt;100%</formula>
    </cfRule>
  </conditionalFormatting>
  <conditionalFormatting sqref="E65">
    <cfRule type="expression" dxfId="29" priority="2">
      <formula>$E$65&lt;&gt;$C$36</formula>
    </cfRule>
  </conditionalFormatting>
  <conditionalFormatting sqref="I71">
    <cfRule type="cellIs" dxfId="28" priority="1" operator="equal">
      <formula>1</formula>
    </cfRule>
  </conditionalFormatting>
  <printOptions horizontalCentered="1" verticalCentered="1"/>
  <pageMargins left="0.70866141732283472" right="0.70866141732283472" top="0.19685039370078741" bottom="0.19685039370078741" header="0.15748031496062992" footer="0.15748031496062992"/>
  <pageSetup paperSize="9" scale="5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" operator="lessThan" id="{9375F931-BBE9-4C23-AF42-3EC9075D8BE5}">
            <xm:f>'Parametri '!$B$8</xm:f>
            <x14:dxf>
              <fill>
                <patternFill>
                  <bgColor rgb="FFFF0000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cellIs" priority="74" operator="greaterThan" id="{88F08989-4AF2-4DAC-9B6A-92C73F123C8E}">
            <xm:f>'Parametri '!$B$22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2" operator="greaterThan" id="{6010E2A0-72E5-4AFF-AA49-4FE4942140E8}">
            <xm:f>'Parametri '!$B$23</xm:f>
            <x14:dxf>
              <fill>
                <patternFill>
                  <bgColor rgb="FFFF0000"/>
                </patternFill>
              </fill>
            </x14:dxf>
          </x14:cfRule>
          <x14:cfRule type="cellIs" priority="73" operator="greaterThan" id="{B9257AF1-F8DF-476D-B406-29482742E71E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O53</xm:sqref>
        </x14:conditionalFormatting>
        <x14:conditionalFormatting xmlns:xm="http://schemas.microsoft.com/office/excel/2006/main">
          <x14:cfRule type="cellIs" priority="69" operator="greaterThan" id="{F3F8A1ED-F4A7-4011-9871-101B0E1175E4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68" operator="greaterThan" id="{1B232740-BAB0-4B09-8B39-012C0AC921B2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cellIs" priority="67" operator="greaterThan" id="{D3DBD98D-0D21-4492-B49E-5416F2840E4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cellIs" priority="66" operator="greaterThan" id="{2A75FEFD-488D-497C-B8FE-1C1577FD2DC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65" operator="greaterThan" id="{ADD3D14F-58A9-4F22-8FCE-D43610764487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cellIs" priority="64" operator="greaterThan" id="{AA1B4DAA-DAB4-45F7-9935-FEF249716A6C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cellIs" priority="63" operator="greaterThan" id="{CEA2E2F9-F12C-499A-B7A0-C0473C789C9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62" operator="greaterThan" id="{981BF4E7-3BC6-4C39-B904-C3359196E5E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cellIs" priority="61" operator="greaterThan" id="{DC8F3778-1DE9-492D-B7E5-43D8A1801D52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ellIs" priority="60" operator="greaterThan" id="{124B56C7-5702-4624-951F-55F2C9299471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59" operator="greaterThan" id="{E35453DC-02DA-433E-8AA0-2CE5767477BE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  <x14:conditionalFormatting xmlns:xm="http://schemas.microsoft.com/office/excel/2006/main">
          <x14:cfRule type="cellIs" priority="58" operator="greaterThan" id="{D1C7574C-81AF-4B6D-8824-31FE96E30EB1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P36</xm:sqref>
        </x14:conditionalFormatting>
        <x14:conditionalFormatting xmlns:xm="http://schemas.microsoft.com/office/excel/2006/main">
          <x14:cfRule type="cellIs" priority="57" operator="greaterThan" id="{B893F673-2F98-47AD-993F-E78200E37094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ellIs" priority="56" operator="greaterThan" id="{A64E9A37-D7EF-44DF-BD10-C14759AF10A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cellIs" priority="55" operator="greaterThan" id="{9FEA8418-4653-46D6-9B6C-9B78E333B9A9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cellIs" priority="54" operator="greaterThan" id="{0E38ED42-ECF8-4B79-B07B-DD2DE46A3BBE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cellIs" priority="53" operator="greaterThan" id="{46770882-88FF-459B-86C9-B2621CCB184D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P41</xm:sqref>
        </x14:conditionalFormatting>
        <x14:conditionalFormatting xmlns:xm="http://schemas.microsoft.com/office/excel/2006/main">
          <x14:cfRule type="cellIs" priority="52" operator="greaterThan" id="{5C1896D9-DF9A-465F-A5E2-96088AB25B9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P42</xm:sqref>
        </x14:conditionalFormatting>
        <x14:conditionalFormatting xmlns:xm="http://schemas.microsoft.com/office/excel/2006/main">
          <x14:cfRule type="cellIs" priority="51" operator="greaterThan" id="{FD9714DE-E126-4AC4-BE0D-A93CF5D80A16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P43</xm:sqref>
        </x14:conditionalFormatting>
        <x14:conditionalFormatting xmlns:xm="http://schemas.microsoft.com/office/excel/2006/main">
          <x14:cfRule type="cellIs" priority="50" operator="greaterThan" id="{15F1258D-8A5A-43F6-8FDE-E64E4C4A750D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cellIs" priority="49" operator="greaterThan" id="{5DEB5F3E-95CD-4A3C-8D4B-23236E39CB65}">
            <xm:f>'Parametri '!$B$23</xm:f>
            <x14:dxf>
              <fill>
                <patternFill>
                  <bgColor rgb="FFFF0000"/>
                </patternFill>
              </fill>
            </x14:dxf>
          </x14:cfRule>
          <xm:sqref>P45:P48</xm:sqref>
        </x14:conditionalFormatting>
        <x14:conditionalFormatting xmlns:xm="http://schemas.microsoft.com/office/excel/2006/main">
          <x14:cfRule type="cellIs" priority="45" operator="lessThan" id="{B6027272-054B-430F-88C3-46176A4471F8}">
            <xm:f>'Parametri '!$B$9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31" operator="lessThan" id="{F2DAABE7-BF8A-4175-8DBF-71AC19B94CF3}">
            <xm:f>'Parametri '!$B$9</xm:f>
            <x14:dxf>
              <fill>
                <patternFill>
                  <bgColor rgb="FFFF0000"/>
                </patternFill>
              </fill>
            </x14:dxf>
          </x14:cfRule>
          <xm:sqref>Y45</xm:sqref>
        </x14:conditionalFormatting>
        <x14:conditionalFormatting xmlns:xm="http://schemas.microsoft.com/office/excel/2006/main">
          <x14:cfRule type="cellIs" priority="26" operator="lessThan" id="{46F88A3D-F613-4C42-8D26-48A5A58B2497}">
            <xm:f>'Parametri '!$B$9</xm:f>
            <x14:dxf>
              <fill>
                <patternFill>
                  <bgColor rgb="FFFF0000"/>
                </patternFill>
              </fill>
            </x14:dxf>
          </x14:cfRule>
          <xm:sqref>O19:O20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526" yWindow="638" count="4">
        <x14:dataValidation type="list" allowBlank="1" showInputMessage="1" showErrorMessage="1" prompt="Seleziona" xr:uid="{00000000-0002-0000-0000-000000000000}">
          <x14:formula1>
            <xm:f>'Parametri '!$A$30:$A$39</xm:f>
          </x14:formula1>
          <xm:sqref>O21</xm:sqref>
        </x14:dataValidation>
        <x14:dataValidation type="list" allowBlank="1" showInputMessage="1" showErrorMessage="1" xr:uid="{00000000-0002-0000-0000-000003000000}">
          <x14:formula1>
            <xm:f>'Parametri '!$A$25:$A$26</xm:f>
          </x14:formula1>
          <xm:sqref>O4 M67:M71 M63 O8:O11 Q67</xm:sqref>
        </x14:dataValidation>
        <x14:dataValidation type="list" showInputMessage="1" showErrorMessage="1" xr:uid="{00000000-0002-0000-0000-000004000000}">
          <x14:formula1>
            <xm:f>'Parametri '!$A$25:$A$26</xm:f>
          </x14:formula1>
          <xm:sqref>O12</xm:sqref>
        </x14:dataValidation>
        <x14:dataValidation type="list" allowBlank="1" showInputMessage="1" showErrorMessage="1" xr:uid="{00000000-0002-0000-0000-000005000000}">
          <x14:formula1>
            <xm:f>'Parametri '!$A$190:$A$192</xm:f>
          </x14:formula1>
          <xm:sqref>M72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FF00"/>
  </sheetPr>
  <dimension ref="A1:H193"/>
  <sheetViews>
    <sheetView topLeftCell="A194" workbookViewId="0">
      <selection sqref="A1:XFD193"/>
    </sheetView>
  </sheetViews>
  <sheetFormatPr defaultColWidth="9.140625" defaultRowHeight="11.25" x14ac:dyDescent="0.2"/>
  <cols>
    <col min="1" max="1" width="12.140625" style="17" customWidth="1"/>
    <col min="2" max="2" width="25.7109375" style="17" customWidth="1"/>
    <col min="3" max="6" width="9.140625" style="17" customWidth="1"/>
    <col min="7" max="7" width="4.28515625" style="17" customWidth="1"/>
    <col min="8" max="8" width="23.42578125" style="17" customWidth="1"/>
    <col min="9" max="16384" width="9.140625" style="17"/>
  </cols>
  <sheetData>
    <row r="1" spans="1:4" hidden="1" x14ac:dyDescent="0.2"/>
    <row r="2" spans="1:4" hidden="1" x14ac:dyDescent="0.2"/>
    <row r="3" spans="1:4" hidden="1" x14ac:dyDescent="0.2"/>
    <row r="4" spans="1:4" hidden="1" x14ac:dyDescent="0.2">
      <c r="B4" s="17" t="s">
        <v>32</v>
      </c>
    </row>
    <row r="5" spans="1:4" hidden="1" x14ac:dyDescent="0.2"/>
    <row r="6" spans="1:4" hidden="1" x14ac:dyDescent="0.2"/>
    <row r="7" spans="1:4" hidden="1" x14ac:dyDescent="0.2"/>
    <row r="8" spans="1:4" hidden="1" x14ac:dyDescent="0.2">
      <c r="B8" s="18">
        <v>41</v>
      </c>
      <c r="D8" s="17" t="s">
        <v>36</v>
      </c>
    </row>
    <row r="9" spans="1:4" hidden="1" x14ac:dyDescent="0.2">
      <c r="B9" s="33">
        <v>0</v>
      </c>
      <c r="D9" s="17" t="s">
        <v>341</v>
      </c>
    </row>
    <row r="10" spans="1:4" hidden="1" x14ac:dyDescent="0.2">
      <c r="B10" s="33">
        <v>0</v>
      </c>
      <c r="D10" s="17" t="s">
        <v>342</v>
      </c>
    </row>
    <row r="11" spans="1:4" hidden="1" x14ac:dyDescent="0.2">
      <c r="B11" s="33">
        <v>0</v>
      </c>
      <c r="D11" s="17" t="s">
        <v>343</v>
      </c>
    </row>
    <row r="12" spans="1:4" hidden="1" x14ac:dyDescent="0.2">
      <c r="A12" s="24" t="s">
        <v>61</v>
      </c>
      <c r="B12" s="24" t="s">
        <v>62</v>
      </c>
    </row>
    <row r="13" spans="1:4" hidden="1" x14ac:dyDescent="0.2">
      <c r="A13" s="22">
        <v>0</v>
      </c>
      <c r="B13" s="22">
        <v>0.24</v>
      </c>
      <c r="D13" s="17" t="s">
        <v>328</v>
      </c>
    </row>
    <row r="14" spans="1:4" hidden="1" x14ac:dyDescent="0.2">
      <c r="A14" s="23">
        <f>B13+0.0001</f>
        <v>0.24009999999999998</v>
      </c>
      <c r="B14" s="22">
        <v>0.34</v>
      </c>
      <c r="D14" s="17" t="s">
        <v>329</v>
      </c>
    </row>
    <row r="15" spans="1:4" hidden="1" x14ac:dyDescent="0.2">
      <c r="A15" s="23">
        <f t="shared" ref="A15:A20" si="0">B14+0.0001</f>
        <v>0.34010000000000001</v>
      </c>
      <c r="B15" s="22">
        <v>0.41</v>
      </c>
      <c r="D15" s="17" t="s">
        <v>330</v>
      </c>
    </row>
    <row r="16" spans="1:4" hidden="1" x14ac:dyDescent="0.2">
      <c r="A16" s="27">
        <f t="shared" si="0"/>
        <v>0.41009999999999996</v>
      </c>
      <c r="B16" s="28">
        <v>0.52</v>
      </c>
      <c r="D16" s="17" t="s">
        <v>331</v>
      </c>
    </row>
    <row r="17" spans="1:8" hidden="1" x14ac:dyDescent="0.2">
      <c r="A17" s="23">
        <f t="shared" si="0"/>
        <v>0.52010000000000001</v>
      </c>
      <c r="B17" s="22">
        <v>0.62</v>
      </c>
      <c r="D17" s="17" t="s">
        <v>332</v>
      </c>
    </row>
    <row r="18" spans="1:8" hidden="1" x14ac:dyDescent="0.2">
      <c r="A18" s="23">
        <f t="shared" si="0"/>
        <v>0.62009999999999998</v>
      </c>
      <c r="B18" s="22">
        <v>0.72</v>
      </c>
      <c r="D18" s="17" t="s">
        <v>333</v>
      </c>
    </row>
    <row r="19" spans="1:8" hidden="1" x14ac:dyDescent="0.2">
      <c r="A19" s="23">
        <f t="shared" si="0"/>
        <v>0.72009999999999996</v>
      </c>
      <c r="B19" s="22">
        <v>0.82</v>
      </c>
      <c r="D19" s="17" t="s">
        <v>334</v>
      </c>
    </row>
    <row r="20" spans="1:8" hidden="1" x14ac:dyDescent="0.2">
      <c r="A20" s="23">
        <f t="shared" si="0"/>
        <v>0.82009999999999994</v>
      </c>
      <c r="B20" s="22">
        <v>1</v>
      </c>
      <c r="D20" s="17" t="s">
        <v>335</v>
      </c>
    </row>
    <row r="21" spans="1:8" hidden="1" x14ac:dyDescent="0.2"/>
    <row r="22" spans="1:8" hidden="1" x14ac:dyDescent="0.2">
      <c r="B22" s="19">
        <v>2000000</v>
      </c>
      <c r="C22" s="20"/>
      <c r="D22" s="17" t="s">
        <v>34</v>
      </c>
    </row>
    <row r="23" spans="1:8" hidden="1" x14ac:dyDescent="0.2">
      <c r="B23" s="19">
        <v>600000</v>
      </c>
      <c r="C23" s="20"/>
      <c r="D23" s="17" t="s">
        <v>31</v>
      </c>
    </row>
    <row r="24" spans="1:8" hidden="1" x14ac:dyDescent="0.2"/>
    <row r="25" spans="1:8" hidden="1" x14ac:dyDescent="0.2">
      <c r="A25" s="17" t="s">
        <v>279</v>
      </c>
    </row>
    <row r="26" spans="1:8" hidden="1" x14ac:dyDescent="0.2">
      <c r="A26" s="17" t="s">
        <v>224</v>
      </c>
    </row>
    <row r="27" spans="1:8" hidden="1" x14ac:dyDescent="0.2"/>
    <row r="28" spans="1:8" hidden="1" x14ac:dyDescent="0.2">
      <c r="A28" s="21" t="s">
        <v>57</v>
      </c>
      <c r="B28" s="21"/>
      <c r="C28" s="21"/>
      <c r="D28" s="21"/>
      <c r="E28" s="21"/>
      <c r="F28" s="21"/>
      <c r="G28" s="21"/>
      <c r="H28" s="21"/>
    </row>
    <row r="29" spans="1:8" hidden="1" x14ac:dyDescent="0.2"/>
    <row r="30" spans="1:8" hidden="1" x14ac:dyDescent="0.2">
      <c r="A30" s="17" t="s">
        <v>37</v>
      </c>
      <c r="B30" s="17" t="s">
        <v>47</v>
      </c>
      <c r="C30" s="17" t="s">
        <v>58</v>
      </c>
    </row>
    <row r="31" spans="1:8" hidden="1" x14ac:dyDescent="0.2">
      <c r="A31" s="17" t="s">
        <v>38</v>
      </c>
      <c r="B31" s="17" t="s">
        <v>48</v>
      </c>
      <c r="C31" s="17" t="s">
        <v>58</v>
      </c>
    </row>
    <row r="32" spans="1:8" hidden="1" x14ac:dyDescent="0.2">
      <c r="A32" s="17" t="s">
        <v>39</v>
      </c>
      <c r="B32" s="17" t="s">
        <v>49</v>
      </c>
      <c r="C32" s="17" t="s">
        <v>58</v>
      </c>
    </row>
    <row r="33" spans="1:3" hidden="1" x14ac:dyDescent="0.2">
      <c r="A33" s="17" t="s">
        <v>40</v>
      </c>
      <c r="B33" s="17" t="s">
        <v>51</v>
      </c>
      <c r="C33" s="17" t="s">
        <v>58</v>
      </c>
    </row>
    <row r="34" spans="1:3" hidden="1" x14ac:dyDescent="0.2">
      <c r="A34" s="17" t="s">
        <v>41</v>
      </c>
      <c r="B34" s="17" t="s">
        <v>50</v>
      </c>
      <c r="C34" s="17" t="s">
        <v>58</v>
      </c>
    </row>
    <row r="35" spans="1:3" hidden="1" x14ac:dyDescent="0.2">
      <c r="A35" s="17" t="s">
        <v>42</v>
      </c>
      <c r="B35" s="17" t="s">
        <v>52</v>
      </c>
      <c r="C35" s="17" t="s">
        <v>58</v>
      </c>
    </row>
    <row r="36" spans="1:3" hidden="1" x14ac:dyDescent="0.2">
      <c r="A36" s="17" t="s">
        <v>43</v>
      </c>
      <c r="B36" s="17" t="s">
        <v>53</v>
      </c>
      <c r="C36" s="17" t="s">
        <v>59</v>
      </c>
    </row>
    <row r="37" spans="1:3" hidden="1" x14ac:dyDescent="0.2">
      <c r="A37" s="17" t="s">
        <v>44</v>
      </c>
      <c r="B37" s="17" t="s">
        <v>54</v>
      </c>
      <c r="C37" s="17" t="s">
        <v>59</v>
      </c>
    </row>
    <row r="38" spans="1:3" hidden="1" x14ac:dyDescent="0.2">
      <c r="A38" s="17" t="s">
        <v>45</v>
      </c>
      <c r="B38" s="17" t="s">
        <v>55</v>
      </c>
      <c r="C38" s="17" t="s">
        <v>60</v>
      </c>
    </row>
    <row r="39" spans="1:3" hidden="1" x14ac:dyDescent="0.2">
      <c r="A39" s="17" t="s">
        <v>46</v>
      </c>
      <c r="B39" s="17" t="s">
        <v>56</v>
      </c>
      <c r="C39" s="17" t="s">
        <v>60</v>
      </c>
    </row>
    <row r="40" spans="1:3" hidden="1" x14ac:dyDescent="0.2"/>
    <row r="41" spans="1:3" hidden="1" x14ac:dyDescent="0.2"/>
    <row r="42" spans="1:3" hidden="1" x14ac:dyDescent="0.2">
      <c r="A42" s="17" t="s">
        <v>87</v>
      </c>
      <c r="B42" s="17" t="s">
        <v>83</v>
      </c>
    </row>
    <row r="43" spans="1:3" hidden="1" x14ac:dyDescent="0.2">
      <c r="A43" s="17" t="s">
        <v>104</v>
      </c>
      <c r="B43" s="17" t="s">
        <v>63</v>
      </c>
    </row>
    <row r="44" spans="1:3" hidden="1" x14ac:dyDescent="0.2">
      <c r="A44" s="17" t="s">
        <v>221</v>
      </c>
      <c r="B44" s="17" t="s">
        <v>64</v>
      </c>
    </row>
    <row r="45" spans="1:3" hidden="1" x14ac:dyDescent="0.2">
      <c r="A45" s="17" t="s">
        <v>327</v>
      </c>
      <c r="B45" s="17" t="s">
        <v>65</v>
      </c>
    </row>
    <row r="46" spans="1:3" hidden="1" x14ac:dyDescent="0.2">
      <c r="A46" s="17" t="s">
        <v>112</v>
      </c>
      <c r="B46" s="17" t="s">
        <v>66</v>
      </c>
    </row>
    <row r="47" spans="1:3" hidden="1" x14ac:dyDescent="0.2">
      <c r="A47" s="17" t="s">
        <v>128</v>
      </c>
      <c r="B47" s="17" t="s">
        <v>67</v>
      </c>
    </row>
    <row r="48" spans="1:3" hidden="1" x14ac:dyDescent="0.2">
      <c r="A48" s="17" t="s">
        <v>184</v>
      </c>
      <c r="B48" s="17" t="s">
        <v>68</v>
      </c>
    </row>
    <row r="49" spans="1:2" hidden="1" x14ac:dyDescent="0.2">
      <c r="A49" s="17" t="s">
        <v>178</v>
      </c>
      <c r="B49" s="17" t="s">
        <v>69</v>
      </c>
    </row>
    <row r="50" spans="1:2" hidden="1" x14ac:dyDescent="0.2">
      <c r="A50" s="17" t="s">
        <v>181</v>
      </c>
      <c r="B50" s="17" t="s">
        <v>70</v>
      </c>
    </row>
    <row r="51" spans="1:2" hidden="1" x14ac:dyDescent="0.2">
      <c r="A51" s="17" t="s">
        <v>118</v>
      </c>
      <c r="B51" s="17" t="s">
        <v>71</v>
      </c>
    </row>
    <row r="52" spans="1:2" hidden="1" x14ac:dyDescent="0.2">
      <c r="A52" s="17" t="s">
        <v>96</v>
      </c>
      <c r="B52" s="17" t="s">
        <v>72</v>
      </c>
    </row>
    <row r="53" spans="1:2" hidden="1" x14ac:dyDescent="0.2">
      <c r="A53" s="17" t="s">
        <v>143</v>
      </c>
      <c r="B53" s="17" t="s">
        <v>73</v>
      </c>
    </row>
    <row r="54" spans="1:2" hidden="1" x14ac:dyDescent="0.2">
      <c r="A54" s="17" t="s">
        <v>93</v>
      </c>
      <c r="B54" s="17" t="s">
        <v>74</v>
      </c>
    </row>
    <row r="55" spans="1:2" hidden="1" x14ac:dyDescent="0.2">
      <c r="A55" s="17" t="s">
        <v>115</v>
      </c>
      <c r="B55" s="17" t="s">
        <v>75</v>
      </c>
    </row>
    <row r="56" spans="1:2" hidden="1" x14ac:dyDescent="0.2">
      <c r="A56" s="17" t="s">
        <v>140</v>
      </c>
      <c r="B56" s="17" t="s">
        <v>76</v>
      </c>
    </row>
    <row r="57" spans="1:2" hidden="1" x14ac:dyDescent="0.2">
      <c r="A57" s="17" t="s">
        <v>90</v>
      </c>
      <c r="B57" s="17" t="s">
        <v>77</v>
      </c>
    </row>
    <row r="58" spans="1:2" hidden="1" x14ac:dyDescent="0.2">
      <c r="A58" s="17" t="s">
        <v>137</v>
      </c>
      <c r="B58" s="17" t="s">
        <v>78</v>
      </c>
    </row>
    <row r="59" spans="1:2" hidden="1" x14ac:dyDescent="0.2">
      <c r="A59" s="17" t="s">
        <v>107</v>
      </c>
      <c r="B59" s="17" t="s">
        <v>79</v>
      </c>
    </row>
    <row r="60" spans="1:2" hidden="1" x14ac:dyDescent="0.2">
      <c r="A60" s="17" t="s">
        <v>244</v>
      </c>
      <c r="B60" s="17" t="s">
        <v>80</v>
      </c>
    </row>
    <row r="61" spans="1:2" hidden="1" x14ac:dyDescent="0.2">
      <c r="A61" s="17" t="s">
        <v>99</v>
      </c>
      <c r="B61" s="17" t="s">
        <v>81</v>
      </c>
    </row>
    <row r="62" spans="1:2" hidden="1" x14ac:dyDescent="0.2">
      <c r="A62" s="17" t="s">
        <v>123</v>
      </c>
      <c r="B62" s="17" t="s">
        <v>82</v>
      </c>
    </row>
    <row r="63" spans="1:2" hidden="1" x14ac:dyDescent="0.2"/>
    <row r="64" spans="1:2" hidden="1" x14ac:dyDescent="0.2"/>
    <row r="65" spans="1:3" hidden="1" x14ac:dyDescent="0.2">
      <c r="A65" s="17" t="s">
        <v>85</v>
      </c>
      <c r="B65" s="17" t="s">
        <v>86</v>
      </c>
      <c r="C65" s="17" t="s">
        <v>87</v>
      </c>
    </row>
    <row r="66" spans="1:3" hidden="1" x14ac:dyDescent="0.2">
      <c r="A66" s="17" t="s">
        <v>88</v>
      </c>
      <c r="B66" s="17" t="s">
        <v>89</v>
      </c>
      <c r="C66" s="17" t="s">
        <v>90</v>
      </c>
    </row>
    <row r="67" spans="1:3" hidden="1" x14ac:dyDescent="0.2">
      <c r="A67" s="17" t="s">
        <v>91</v>
      </c>
      <c r="B67" s="17" t="s">
        <v>92</v>
      </c>
      <c r="C67" s="17" t="s">
        <v>93</v>
      </c>
    </row>
    <row r="68" spans="1:3" hidden="1" x14ac:dyDescent="0.2">
      <c r="A68" s="17" t="s">
        <v>94</v>
      </c>
      <c r="B68" s="17" t="s">
        <v>95</v>
      </c>
      <c r="C68" s="17" t="s">
        <v>96</v>
      </c>
    </row>
    <row r="69" spans="1:3" hidden="1" x14ac:dyDescent="0.2">
      <c r="A69" s="17" t="s">
        <v>97</v>
      </c>
      <c r="B69" s="17" t="s">
        <v>98</v>
      </c>
      <c r="C69" s="17" t="s">
        <v>99</v>
      </c>
    </row>
    <row r="70" spans="1:3" hidden="1" x14ac:dyDescent="0.2">
      <c r="A70" s="17" t="s">
        <v>100</v>
      </c>
      <c r="B70" s="17" t="s">
        <v>101</v>
      </c>
      <c r="C70" s="17" t="s">
        <v>96</v>
      </c>
    </row>
    <row r="71" spans="1:3" hidden="1" x14ac:dyDescent="0.2">
      <c r="A71" s="17" t="s">
        <v>102</v>
      </c>
      <c r="B71" s="17" t="s">
        <v>103</v>
      </c>
      <c r="C71" s="17" t="s">
        <v>104</v>
      </c>
    </row>
    <row r="72" spans="1:3" hidden="1" x14ac:dyDescent="0.2">
      <c r="A72" s="17" t="s">
        <v>105</v>
      </c>
      <c r="B72" s="17" t="s">
        <v>106</v>
      </c>
      <c r="C72" s="17" t="s">
        <v>107</v>
      </c>
    </row>
    <row r="73" spans="1:3" hidden="1" x14ac:dyDescent="0.2">
      <c r="A73" s="17" t="s">
        <v>108</v>
      </c>
      <c r="B73" s="17" t="s">
        <v>109</v>
      </c>
      <c r="C73" s="17" t="s">
        <v>93</v>
      </c>
    </row>
    <row r="74" spans="1:3" hidden="1" x14ac:dyDescent="0.2">
      <c r="A74" s="17" t="s">
        <v>110</v>
      </c>
      <c r="B74" s="17" t="s">
        <v>111</v>
      </c>
      <c r="C74" s="17" t="s">
        <v>112</v>
      </c>
    </row>
    <row r="75" spans="1:3" hidden="1" x14ac:dyDescent="0.2">
      <c r="A75" s="17" t="s">
        <v>113</v>
      </c>
      <c r="B75" s="17" t="s">
        <v>114</v>
      </c>
      <c r="C75" s="17" t="s">
        <v>115</v>
      </c>
    </row>
    <row r="76" spans="1:3" hidden="1" x14ac:dyDescent="0.2">
      <c r="A76" s="17" t="s">
        <v>116</v>
      </c>
      <c r="B76" s="17" t="s">
        <v>117</v>
      </c>
      <c r="C76" s="17" t="s">
        <v>118</v>
      </c>
    </row>
    <row r="77" spans="1:3" hidden="1" x14ac:dyDescent="0.2">
      <c r="A77" s="17" t="s">
        <v>119</v>
      </c>
      <c r="B77" s="17" t="s">
        <v>120</v>
      </c>
      <c r="C77" s="17" t="s">
        <v>93</v>
      </c>
    </row>
    <row r="78" spans="1:3" hidden="1" x14ac:dyDescent="0.2">
      <c r="A78" s="17" t="s">
        <v>121</v>
      </c>
      <c r="B78" s="17" t="s">
        <v>122</v>
      </c>
      <c r="C78" s="17" t="s">
        <v>123</v>
      </c>
    </row>
    <row r="79" spans="1:3" hidden="1" x14ac:dyDescent="0.2">
      <c r="A79" s="17" t="s">
        <v>124</v>
      </c>
      <c r="B79" s="17" t="s">
        <v>125</v>
      </c>
      <c r="C79" s="17" t="s">
        <v>112</v>
      </c>
    </row>
    <row r="80" spans="1:3" hidden="1" x14ac:dyDescent="0.2">
      <c r="A80" s="17" t="s">
        <v>126</v>
      </c>
      <c r="B80" s="17" t="s">
        <v>127</v>
      </c>
      <c r="C80" s="17" t="s">
        <v>128</v>
      </c>
    </row>
    <row r="81" spans="1:3" hidden="1" x14ac:dyDescent="0.2">
      <c r="A81" s="17" t="s">
        <v>129</v>
      </c>
      <c r="B81" s="17" t="s">
        <v>130</v>
      </c>
      <c r="C81" s="17" t="s">
        <v>115</v>
      </c>
    </row>
    <row r="82" spans="1:3" hidden="1" x14ac:dyDescent="0.2">
      <c r="A82" s="17" t="s">
        <v>131</v>
      </c>
      <c r="B82" s="17" t="s">
        <v>132</v>
      </c>
      <c r="C82" s="17" t="s">
        <v>118</v>
      </c>
    </row>
    <row r="83" spans="1:3" hidden="1" x14ac:dyDescent="0.2">
      <c r="A83" s="17" t="s">
        <v>133</v>
      </c>
      <c r="B83" s="17" t="s">
        <v>134</v>
      </c>
      <c r="C83" s="17" t="s">
        <v>115</v>
      </c>
    </row>
    <row r="84" spans="1:3" hidden="1" x14ac:dyDescent="0.2">
      <c r="A84" s="17" t="s">
        <v>135</v>
      </c>
      <c r="B84" s="17" t="s">
        <v>136</v>
      </c>
      <c r="C84" s="17" t="s">
        <v>137</v>
      </c>
    </row>
    <row r="85" spans="1:3" hidden="1" x14ac:dyDescent="0.2">
      <c r="A85" s="17" t="s">
        <v>138</v>
      </c>
      <c r="B85" s="17" t="s">
        <v>139</v>
      </c>
      <c r="C85" s="17" t="s">
        <v>140</v>
      </c>
    </row>
    <row r="86" spans="1:3" hidden="1" x14ac:dyDescent="0.2">
      <c r="A86" s="17" t="s">
        <v>141</v>
      </c>
      <c r="B86" s="17" t="s">
        <v>142</v>
      </c>
      <c r="C86" s="17" t="s">
        <v>143</v>
      </c>
    </row>
    <row r="87" spans="1:3" hidden="1" x14ac:dyDescent="0.2">
      <c r="A87" s="17" t="s">
        <v>144</v>
      </c>
      <c r="B87" s="17" t="s">
        <v>145</v>
      </c>
      <c r="C87" s="17" t="s">
        <v>112</v>
      </c>
    </row>
    <row r="88" spans="1:3" hidden="1" x14ac:dyDescent="0.2">
      <c r="A88" s="17" t="s">
        <v>146</v>
      </c>
      <c r="B88" s="17" t="s">
        <v>147</v>
      </c>
      <c r="C88" s="17" t="s">
        <v>107</v>
      </c>
    </row>
    <row r="89" spans="1:3" hidden="1" x14ac:dyDescent="0.2">
      <c r="A89" s="17" t="s">
        <v>148</v>
      </c>
      <c r="B89" s="17" t="s">
        <v>149</v>
      </c>
      <c r="C89" s="17" t="s">
        <v>140</v>
      </c>
    </row>
    <row r="90" spans="1:3" hidden="1" x14ac:dyDescent="0.2">
      <c r="A90" s="17" t="s">
        <v>150</v>
      </c>
      <c r="B90" s="17" t="s">
        <v>151</v>
      </c>
      <c r="C90" s="17" t="s">
        <v>90</v>
      </c>
    </row>
    <row r="91" spans="1:3" hidden="1" x14ac:dyDescent="0.2">
      <c r="A91" s="17" t="s">
        <v>152</v>
      </c>
      <c r="B91" s="17" t="s">
        <v>153</v>
      </c>
      <c r="C91" s="17" t="s">
        <v>93</v>
      </c>
    </row>
    <row r="92" spans="1:3" hidden="1" x14ac:dyDescent="0.2">
      <c r="A92" s="17" t="s">
        <v>154</v>
      </c>
      <c r="B92" s="17" t="s">
        <v>155</v>
      </c>
      <c r="C92" s="17" t="s">
        <v>118</v>
      </c>
    </row>
    <row r="93" spans="1:3" hidden="1" x14ac:dyDescent="0.2">
      <c r="A93" s="17" t="s">
        <v>156</v>
      </c>
      <c r="B93" s="17" t="s">
        <v>157</v>
      </c>
      <c r="C93" s="17" t="s">
        <v>118</v>
      </c>
    </row>
    <row r="94" spans="1:3" hidden="1" x14ac:dyDescent="0.2">
      <c r="A94" s="17" t="s">
        <v>158</v>
      </c>
      <c r="B94" s="17" t="s">
        <v>159</v>
      </c>
      <c r="C94" s="17" t="s">
        <v>112</v>
      </c>
    </row>
    <row r="95" spans="1:3" hidden="1" x14ac:dyDescent="0.2">
      <c r="A95" s="17" t="s">
        <v>160</v>
      </c>
      <c r="B95" s="17" t="s">
        <v>161</v>
      </c>
      <c r="C95" s="17" t="s">
        <v>90</v>
      </c>
    </row>
    <row r="96" spans="1:3" hidden="1" x14ac:dyDescent="0.2">
      <c r="A96" s="17" t="s">
        <v>162</v>
      </c>
      <c r="B96" s="17" t="s">
        <v>163</v>
      </c>
      <c r="C96" s="17" t="s">
        <v>112</v>
      </c>
    </row>
    <row r="97" spans="1:3" hidden="1" x14ac:dyDescent="0.2">
      <c r="A97" s="17" t="s">
        <v>164</v>
      </c>
      <c r="B97" s="17" t="s">
        <v>165</v>
      </c>
      <c r="C97" s="17" t="s">
        <v>90</v>
      </c>
    </row>
    <row r="98" spans="1:3" hidden="1" x14ac:dyDescent="0.2">
      <c r="A98" s="17" t="s">
        <v>166</v>
      </c>
      <c r="B98" s="17" t="s">
        <v>167</v>
      </c>
      <c r="C98" s="17" t="s">
        <v>128</v>
      </c>
    </row>
    <row r="99" spans="1:3" hidden="1" x14ac:dyDescent="0.2">
      <c r="A99" s="17" t="s">
        <v>168</v>
      </c>
      <c r="B99" s="17" t="s">
        <v>169</v>
      </c>
      <c r="C99" s="17" t="s">
        <v>128</v>
      </c>
    </row>
    <row r="100" spans="1:3" hidden="1" x14ac:dyDescent="0.2">
      <c r="A100" s="17" t="s">
        <v>170</v>
      </c>
      <c r="B100" s="17" t="s">
        <v>171</v>
      </c>
      <c r="C100" s="17" t="s">
        <v>115</v>
      </c>
    </row>
    <row r="101" spans="1:3" hidden="1" x14ac:dyDescent="0.2">
      <c r="A101" s="17" t="s">
        <v>172</v>
      </c>
      <c r="B101" s="17" t="s">
        <v>173</v>
      </c>
      <c r="C101" s="17" t="s">
        <v>107</v>
      </c>
    </row>
    <row r="102" spans="1:3" hidden="1" x14ac:dyDescent="0.2">
      <c r="A102" s="17" t="s">
        <v>174</v>
      </c>
      <c r="B102" s="17" t="s">
        <v>175</v>
      </c>
      <c r="C102" s="17" t="s">
        <v>96</v>
      </c>
    </row>
    <row r="103" spans="1:3" hidden="1" x14ac:dyDescent="0.2">
      <c r="A103" s="17" t="s">
        <v>176</v>
      </c>
      <c r="B103" s="17" t="s">
        <v>177</v>
      </c>
      <c r="C103" s="17" t="s">
        <v>178</v>
      </c>
    </row>
    <row r="104" spans="1:3" hidden="1" x14ac:dyDescent="0.2">
      <c r="A104" s="17" t="s">
        <v>179</v>
      </c>
      <c r="B104" s="17" t="s">
        <v>180</v>
      </c>
      <c r="C104" s="17" t="s">
        <v>181</v>
      </c>
    </row>
    <row r="105" spans="1:3" hidden="1" x14ac:dyDescent="0.2">
      <c r="A105" s="17" t="s">
        <v>182</v>
      </c>
      <c r="B105" s="17" t="s">
        <v>183</v>
      </c>
      <c r="C105" s="17" t="s">
        <v>184</v>
      </c>
    </row>
    <row r="106" spans="1:3" hidden="1" x14ac:dyDescent="0.2">
      <c r="A106" s="17" t="s">
        <v>185</v>
      </c>
      <c r="B106" s="17" t="s">
        <v>186</v>
      </c>
      <c r="C106" s="17" t="s">
        <v>107</v>
      </c>
    </row>
    <row r="107" spans="1:3" hidden="1" x14ac:dyDescent="0.2">
      <c r="A107" s="17" t="s">
        <v>187</v>
      </c>
      <c r="B107" s="17" t="s">
        <v>188</v>
      </c>
      <c r="C107" s="17" t="s">
        <v>181</v>
      </c>
    </row>
    <row r="108" spans="1:3" hidden="1" x14ac:dyDescent="0.2">
      <c r="A108" s="17" t="s">
        <v>189</v>
      </c>
      <c r="B108" s="17" t="s">
        <v>190</v>
      </c>
      <c r="C108" s="17" t="s">
        <v>143</v>
      </c>
    </row>
    <row r="109" spans="1:3" hidden="1" x14ac:dyDescent="0.2">
      <c r="A109" s="17" t="s">
        <v>191</v>
      </c>
      <c r="B109" s="17" t="s">
        <v>192</v>
      </c>
      <c r="C109" s="17" t="s">
        <v>112</v>
      </c>
    </row>
    <row r="110" spans="1:3" hidden="1" x14ac:dyDescent="0.2">
      <c r="A110" s="17" t="s">
        <v>193</v>
      </c>
      <c r="B110" s="17" t="s">
        <v>194</v>
      </c>
      <c r="C110" s="17" t="s">
        <v>118</v>
      </c>
    </row>
    <row r="111" spans="1:3" hidden="1" x14ac:dyDescent="0.2">
      <c r="A111" s="17" t="s">
        <v>195</v>
      </c>
      <c r="B111" s="17" t="s">
        <v>196</v>
      </c>
      <c r="C111" s="17" t="s">
        <v>115</v>
      </c>
    </row>
    <row r="112" spans="1:3" hidden="1" x14ac:dyDescent="0.2">
      <c r="A112" s="17" t="s">
        <v>197</v>
      </c>
      <c r="B112" s="17" t="s">
        <v>198</v>
      </c>
      <c r="C112" s="17" t="s">
        <v>107</v>
      </c>
    </row>
    <row r="113" spans="1:3" hidden="1" x14ac:dyDescent="0.2">
      <c r="A113" s="17" t="s">
        <v>199</v>
      </c>
      <c r="B113" s="17" t="s">
        <v>200</v>
      </c>
      <c r="C113" s="17" t="s">
        <v>118</v>
      </c>
    </row>
    <row r="114" spans="1:3" hidden="1" x14ac:dyDescent="0.2">
      <c r="A114" s="17" t="s">
        <v>201</v>
      </c>
      <c r="B114" s="17" t="s">
        <v>202</v>
      </c>
      <c r="C114" s="17" t="s">
        <v>178</v>
      </c>
    </row>
    <row r="115" spans="1:3" hidden="1" x14ac:dyDescent="0.2">
      <c r="A115" s="17" t="s">
        <v>203</v>
      </c>
      <c r="B115" s="17" t="s">
        <v>204</v>
      </c>
      <c r="C115" s="17" t="s">
        <v>107</v>
      </c>
    </row>
    <row r="116" spans="1:3" hidden="1" x14ac:dyDescent="0.2">
      <c r="A116" s="17" t="s">
        <v>205</v>
      </c>
      <c r="B116" s="17" t="s">
        <v>206</v>
      </c>
      <c r="C116" s="17" t="s">
        <v>118</v>
      </c>
    </row>
    <row r="117" spans="1:3" hidden="1" x14ac:dyDescent="0.2">
      <c r="A117" s="17" t="s">
        <v>207</v>
      </c>
      <c r="B117" s="17" t="s">
        <v>208</v>
      </c>
      <c r="C117" s="17" t="s">
        <v>96</v>
      </c>
    </row>
    <row r="118" spans="1:3" hidden="1" x14ac:dyDescent="0.2">
      <c r="A118" s="17" t="s">
        <v>209</v>
      </c>
      <c r="B118" s="17" t="s">
        <v>210</v>
      </c>
      <c r="C118" s="17" t="s">
        <v>90</v>
      </c>
    </row>
    <row r="119" spans="1:3" hidden="1" x14ac:dyDescent="0.2">
      <c r="A119" s="17" t="s">
        <v>211</v>
      </c>
      <c r="B119" s="17" t="s">
        <v>212</v>
      </c>
      <c r="C119" s="17" t="s">
        <v>118</v>
      </c>
    </row>
    <row r="120" spans="1:3" hidden="1" x14ac:dyDescent="0.2">
      <c r="A120" s="17" t="s">
        <v>213</v>
      </c>
      <c r="B120" s="17" t="s">
        <v>214</v>
      </c>
      <c r="C120" s="17" t="s">
        <v>118</v>
      </c>
    </row>
    <row r="121" spans="1:3" hidden="1" x14ac:dyDescent="0.2">
      <c r="A121" s="17" t="s">
        <v>215</v>
      </c>
      <c r="B121" s="17" t="s">
        <v>216</v>
      </c>
      <c r="C121" s="17" t="s">
        <v>128</v>
      </c>
    </row>
    <row r="122" spans="1:3" hidden="1" x14ac:dyDescent="0.2">
      <c r="A122" s="17" t="s">
        <v>217</v>
      </c>
      <c r="B122" s="17" t="s">
        <v>218</v>
      </c>
      <c r="C122" s="17" t="s">
        <v>107</v>
      </c>
    </row>
    <row r="123" spans="1:3" hidden="1" x14ac:dyDescent="0.2">
      <c r="A123" s="17" t="s">
        <v>219</v>
      </c>
      <c r="B123" s="17" t="s">
        <v>220</v>
      </c>
      <c r="C123" s="17" t="s">
        <v>221</v>
      </c>
    </row>
    <row r="124" spans="1:3" hidden="1" x14ac:dyDescent="0.2">
      <c r="A124" s="17" t="s">
        <v>222</v>
      </c>
      <c r="B124" s="17" t="s">
        <v>223</v>
      </c>
      <c r="C124" s="17" t="s">
        <v>112</v>
      </c>
    </row>
    <row r="125" spans="1:3" hidden="1" x14ac:dyDescent="0.2">
      <c r="A125" s="17" t="s">
        <v>224</v>
      </c>
      <c r="B125" s="17" t="s">
        <v>225</v>
      </c>
      <c r="C125" s="17" t="s">
        <v>93</v>
      </c>
    </row>
    <row r="126" spans="1:3" hidden="1" x14ac:dyDescent="0.2">
      <c r="A126" s="17" t="s">
        <v>226</v>
      </c>
      <c r="B126" s="17" t="s">
        <v>227</v>
      </c>
      <c r="C126" s="17" t="s">
        <v>140</v>
      </c>
    </row>
    <row r="127" spans="1:3" hidden="1" x14ac:dyDescent="0.2">
      <c r="A127" s="17" t="s">
        <v>228</v>
      </c>
      <c r="B127" s="17" t="s">
        <v>229</v>
      </c>
      <c r="C127" s="17" t="s">
        <v>140</v>
      </c>
    </row>
    <row r="128" spans="1:3" hidden="1" x14ac:dyDescent="0.2">
      <c r="A128" s="17" t="s">
        <v>230</v>
      </c>
      <c r="B128" s="17" t="s">
        <v>231</v>
      </c>
      <c r="C128" s="17" t="s">
        <v>140</v>
      </c>
    </row>
    <row r="129" spans="1:3" hidden="1" x14ac:dyDescent="0.2">
      <c r="A129" s="17" t="s">
        <v>232</v>
      </c>
      <c r="B129" s="17" t="s">
        <v>233</v>
      </c>
      <c r="C129" s="17" t="s">
        <v>140</v>
      </c>
    </row>
    <row r="130" spans="1:3" hidden="1" x14ac:dyDescent="0.2">
      <c r="A130" s="17" t="s">
        <v>234</v>
      </c>
      <c r="B130" s="17" t="s">
        <v>235</v>
      </c>
      <c r="C130" s="17" t="s">
        <v>90</v>
      </c>
    </row>
    <row r="131" spans="1:3" hidden="1" x14ac:dyDescent="0.2">
      <c r="A131" s="17" t="s">
        <v>236</v>
      </c>
      <c r="B131" s="17" t="s">
        <v>237</v>
      </c>
      <c r="C131" s="17" t="s">
        <v>128</v>
      </c>
    </row>
    <row r="132" spans="1:3" hidden="1" x14ac:dyDescent="0.2">
      <c r="A132" s="17" t="s">
        <v>238</v>
      </c>
      <c r="B132" s="17" t="s">
        <v>239</v>
      </c>
      <c r="C132" s="17" t="s">
        <v>123</v>
      </c>
    </row>
    <row r="133" spans="1:3" hidden="1" x14ac:dyDescent="0.2">
      <c r="A133" s="17" t="s">
        <v>240</v>
      </c>
      <c r="B133" s="17" t="s">
        <v>241</v>
      </c>
      <c r="C133" s="17" t="s">
        <v>104</v>
      </c>
    </row>
    <row r="134" spans="1:3" hidden="1" x14ac:dyDescent="0.2">
      <c r="A134" s="17" t="s">
        <v>242</v>
      </c>
      <c r="B134" s="17" t="s">
        <v>243</v>
      </c>
      <c r="C134" s="17" t="s">
        <v>244</v>
      </c>
    </row>
    <row r="135" spans="1:3" hidden="1" x14ac:dyDescent="0.2">
      <c r="A135" s="17" t="s">
        <v>245</v>
      </c>
      <c r="B135" s="17" t="s">
        <v>246</v>
      </c>
      <c r="C135" s="17" t="s">
        <v>107</v>
      </c>
    </row>
    <row r="136" spans="1:3" hidden="1" x14ac:dyDescent="0.2">
      <c r="A136" s="17" t="s">
        <v>247</v>
      </c>
      <c r="B136" s="17" t="s">
        <v>248</v>
      </c>
      <c r="C136" s="17" t="s">
        <v>184</v>
      </c>
    </row>
    <row r="137" spans="1:3" hidden="1" x14ac:dyDescent="0.2">
      <c r="A137" s="17" t="s">
        <v>249</v>
      </c>
      <c r="B137" s="17" t="s">
        <v>250</v>
      </c>
      <c r="C137" s="17" t="s">
        <v>107</v>
      </c>
    </row>
    <row r="138" spans="1:3" hidden="1" x14ac:dyDescent="0.2">
      <c r="A138" s="17" t="s">
        <v>251</v>
      </c>
      <c r="B138" s="17" t="s">
        <v>252</v>
      </c>
      <c r="C138" s="17" t="s">
        <v>128</v>
      </c>
    </row>
    <row r="139" spans="1:3" hidden="1" x14ac:dyDescent="0.2">
      <c r="A139" s="17" t="s">
        <v>253</v>
      </c>
      <c r="B139" s="17" t="s">
        <v>254</v>
      </c>
      <c r="C139" s="17" t="s">
        <v>128</v>
      </c>
    </row>
    <row r="140" spans="1:3" hidden="1" x14ac:dyDescent="0.2">
      <c r="A140" s="17" t="s">
        <v>255</v>
      </c>
      <c r="B140" s="17" t="s">
        <v>256</v>
      </c>
      <c r="C140" s="17" t="s">
        <v>96</v>
      </c>
    </row>
    <row r="141" spans="1:3" hidden="1" x14ac:dyDescent="0.2">
      <c r="A141" s="17" t="s">
        <v>257</v>
      </c>
      <c r="B141" s="17" t="s">
        <v>258</v>
      </c>
      <c r="C141" s="17" t="s">
        <v>118</v>
      </c>
    </row>
    <row r="142" spans="1:3" hidden="1" x14ac:dyDescent="0.2">
      <c r="A142" s="17" t="s">
        <v>259</v>
      </c>
      <c r="B142" s="17" t="s">
        <v>260</v>
      </c>
      <c r="C142" s="17" t="s">
        <v>221</v>
      </c>
    </row>
    <row r="143" spans="1:3" hidden="1" x14ac:dyDescent="0.2">
      <c r="A143" s="17" t="s">
        <v>261</v>
      </c>
      <c r="B143" s="17" t="s">
        <v>262</v>
      </c>
      <c r="C143" s="17" t="s">
        <v>128</v>
      </c>
    </row>
    <row r="144" spans="1:3" hidden="1" x14ac:dyDescent="0.2">
      <c r="A144" s="17" t="s">
        <v>263</v>
      </c>
      <c r="B144" s="17" t="s">
        <v>264</v>
      </c>
      <c r="C144" s="17" t="s">
        <v>112</v>
      </c>
    </row>
    <row r="145" spans="1:3" hidden="1" x14ac:dyDescent="0.2">
      <c r="A145" s="17" t="s">
        <v>265</v>
      </c>
      <c r="B145" s="17" t="s">
        <v>266</v>
      </c>
      <c r="C145" s="17" t="s">
        <v>128</v>
      </c>
    </row>
    <row r="146" spans="1:3" hidden="1" x14ac:dyDescent="0.2">
      <c r="A146" s="17" t="s">
        <v>267</v>
      </c>
      <c r="B146" s="17" t="s">
        <v>268</v>
      </c>
      <c r="C146" s="17" t="s">
        <v>90</v>
      </c>
    </row>
    <row r="147" spans="1:3" hidden="1" x14ac:dyDescent="0.2">
      <c r="A147" s="17" t="s">
        <v>269</v>
      </c>
      <c r="B147" s="17" t="s">
        <v>270</v>
      </c>
      <c r="C147" s="17" t="s">
        <v>178</v>
      </c>
    </row>
    <row r="148" spans="1:3" hidden="1" x14ac:dyDescent="0.2">
      <c r="A148" s="17" t="s">
        <v>271</v>
      </c>
      <c r="B148" s="17" t="s">
        <v>272</v>
      </c>
      <c r="C148" s="17" t="s">
        <v>178</v>
      </c>
    </row>
    <row r="149" spans="1:3" hidden="1" x14ac:dyDescent="0.2">
      <c r="A149" s="17" t="s">
        <v>273</v>
      </c>
      <c r="B149" s="17" t="s">
        <v>274</v>
      </c>
      <c r="C149" s="17" t="s">
        <v>128</v>
      </c>
    </row>
    <row r="150" spans="1:3" hidden="1" x14ac:dyDescent="0.2">
      <c r="A150" s="17" t="s">
        <v>275</v>
      </c>
      <c r="B150" s="17" t="s">
        <v>276</v>
      </c>
      <c r="C150" s="17" t="s">
        <v>123</v>
      </c>
    </row>
    <row r="151" spans="1:3" hidden="1" x14ac:dyDescent="0.2">
      <c r="A151" s="17" t="s">
        <v>277</v>
      </c>
      <c r="B151" s="17" t="s">
        <v>278</v>
      </c>
      <c r="C151" s="17" t="s">
        <v>112</v>
      </c>
    </row>
    <row r="152" spans="1:3" hidden="1" x14ac:dyDescent="0.2">
      <c r="A152" s="17" t="s">
        <v>279</v>
      </c>
      <c r="B152" s="17" t="s">
        <v>280</v>
      </c>
      <c r="C152" s="17" t="s">
        <v>107</v>
      </c>
    </row>
    <row r="153" spans="1:3" hidden="1" x14ac:dyDescent="0.2">
      <c r="A153" s="17" t="s">
        <v>281</v>
      </c>
      <c r="B153" s="17" t="s">
        <v>282</v>
      </c>
      <c r="C153" s="17" t="s">
        <v>118</v>
      </c>
    </row>
    <row r="154" spans="1:3" hidden="1" x14ac:dyDescent="0.2">
      <c r="A154" s="17" t="s">
        <v>283</v>
      </c>
      <c r="B154" s="17" t="s">
        <v>284</v>
      </c>
      <c r="C154" s="17" t="s">
        <v>181</v>
      </c>
    </row>
    <row r="155" spans="1:3" hidden="1" x14ac:dyDescent="0.2">
      <c r="A155" s="17" t="s">
        <v>285</v>
      </c>
      <c r="B155" s="17" t="s">
        <v>286</v>
      </c>
      <c r="C155" s="17" t="s">
        <v>90</v>
      </c>
    </row>
    <row r="156" spans="1:3" hidden="1" x14ac:dyDescent="0.2">
      <c r="A156" s="17" t="s">
        <v>287</v>
      </c>
      <c r="B156" s="17" t="s">
        <v>288</v>
      </c>
      <c r="C156" s="17" t="s">
        <v>140</v>
      </c>
    </row>
    <row r="157" spans="1:3" hidden="1" x14ac:dyDescent="0.2">
      <c r="A157" s="17" t="s">
        <v>289</v>
      </c>
      <c r="B157" s="17" t="s">
        <v>290</v>
      </c>
      <c r="C157" s="17" t="s">
        <v>181</v>
      </c>
    </row>
    <row r="158" spans="1:3" hidden="1" x14ac:dyDescent="0.2">
      <c r="A158" s="17" t="s">
        <v>291</v>
      </c>
      <c r="B158" s="17" t="s">
        <v>292</v>
      </c>
      <c r="C158" s="17" t="s">
        <v>115</v>
      </c>
    </row>
    <row r="159" spans="1:3" hidden="1" x14ac:dyDescent="0.2">
      <c r="A159" s="17" t="s">
        <v>293</v>
      </c>
      <c r="B159" s="17" t="s">
        <v>294</v>
      </c>
      <c r="C159" s="17" t="s">
        <v>104</v>
      </c>
    </row>
    <row r="160" spans="1:3" hidden="1" x14ac:dyDescent="0.2">
      <c r="A160" s="17" t="s">
        <v>295</v>
      </c>
      <c r="B160" s="17" t="s">
        <v>296</v>
      </c>
      <c r="C160" s="17" t="s">
        <v>137</v>
      </c>
    </row>
    <row r="161" spans="1:3" hidden="1" x14ac:dyDescent="0.2">
      <c r="A161" s="17" t="s">
        <v>297</v>
      </c>
      <c r="B161" s="17" t="s">
        <v>298</v>
      </c>
      <c r="C161" s="17" t="s">
        <v>93</v>
      </c>
    </row>
    <row r="162" spans="1:3" hidden="1" x14ac:dyDescent="0.2">
      <c r="A162" s="17" t="s">
        <v>299</v>
      </c>
      <c r="B162" s="17" t="s">
        <v>300</v>
      </c>
      <c r="C162" s="17" t="s">
        <v>90</v>
      </c>
    </row>
    <row r="163" spans="1:3" hidden="1" x14ac:dyDescent="0.2">
      <c r="A163" s="17" t="s">
        <v>301</v>
      </c>
      <c r="B163" s="17" t="s">
        <v>302</v>
      </c>
      <c r="C163" s="17" t="s">
        <v>244</v>
      </c>
    </row>
    <row r="164" spans="1:3" hidden="1" x14ac:dyDescent="0.2">
      <c r="A164" s="17" t="s">
        <v>303</v>
      </c>
      <c r="B164" s="17" t="s">
        <v>304</v>
      </c>
      <c r="C164" s="17" t="s">
        <v>184</v>
      </c>
    </row>
    <row r="165" spans="1:3" hidden="1" x14ac:dyDescent="0.2">
      <c r="A165" s="17" t="s">
        <v>305</v>
      </c>
      <c r="B165" s="17" t="s">
        <v>306</v>
      </c>
      <c r="C165" s="17" t="s">
        <v>123</v>
      </c>
    </row>
    <row r="166" spans="1:3" hidden="1" x14ac:dyDescent="0.2">
      <c r="A166" s="17" t="s">
        <v>307</v>
      </c>
      <c r="B166" s="17" t="s">
        <v>308</v>
      </c>
      <c r="C166" s="17" t="s">
        <v>184</v>
      </c>
    </row>
    <row r="167" spans="1:3" hidden="1" x14ac:dyDescent="0.2">
      <c r="A167" s="17" t="s">
        <v>309</v>
      </c>
      <c r="B167" s="17" t="s">
        <v>310</v>
      </c>
      <c r="C167" s="17" t="s">
        <v>118</v>
      </c>
    </row>
    <row r="168" spans="1:3" hidden="1" x14ac:dyDescent="0.2">
      <c r="A168" s="17" t="s">
        <v>311</v>
      </c>
      <c r="B168" s="17" t="s">
        <v>312</v>
      </c>
      <c r="C168" s="17" t="s">
        <v>93</v>
      </c>
    </row>
    <row r="169" spans="1:3" hidden="1" x14ac:dyDescent="0.2">
      <c r="A169" s="17" t="s">
        <v>313</v>
      </c>
      <c r="B169" s="17" t="s">
        <v>314</v>
      </c>
      <c r="C169" s="17" t="s">
        <v>93</v>
      </c>
    </row>
    <row r="170" spans="1:3" hidden="1" x14ac:dyDescent="0.2">
      <c r="A170" s="17" t="s">
        <v>315</v>
      </c>
      <c r="B170" s="17" t="s">
        <v>316</v>
      </c>
      <c r="C170" s="17" t="s">
        <v>123</v>
      </c>
    </row>
    <row r="171" spans="1:3" hidden="1" x14ac:dyDescent="0.2">
      <c r="A171" s="17" t="s">
        <v>317</v>
      </c>
      <c r="B171" s="17" t="s">
        <v>318</v>
      </c>
      <c r="C171" s="17" t="s">
        <v>123</v>
      </c>
    </row>
    <row r="172" spans="1:3" hidden="1" x14ac:dyDescent="0.2">
      <c r="A172" s="17" t="s">
        <v>319</v>
      </c>
      <c r="B172" s="17" t="s">
        <v>320</v>
      </c>
      <c r="C172" s="17" t="s">
        <v>123</v>
      </c>
    </row>
    <row r="173" spans="1:3" hidden="1" x14ac:dyDescent="0.2">
      <c r="A173" s="17" t="s">
        <v>321</v>
      </c>
      <c r="B173" s="17" t="s">
        <v>322</v>
      </c>
      <c r="C173" s="17" t="s">
        <v>140</v>
      </c>
    </row>
    <row r="174" spans="1:3" hidden="1" x14ac:dyDescent="0.2">
      <c r="A174" s="17" t="s">
        <v>323</v>
      </c>
      <c r="B174" s="17" t="s">
        <v>324</v>
      </c>
      <c r="C174" s="17" t="s">
        <v>178</v>
      </c>
    </row>
    <row r="175" spans="1:3" hidden="1" x14ac:dyDescent="0.2">
      <c r="A175" s="17" t="s">
        <v>325</v>
      </c>
      <c r="B175" s="17" t="s">
        <v>326</v>
      </c>
      <c r="C175" s="17" t="s">
        <v>112</v>
      </c>
    </row>
    <row r="176" spans="1:3" hidden="1" x14ac:dyDescent="0.2"/>
    <row r="177" spans="1:2" hidden="1" x14ac:dyDescent="0.2"/>
    <row r="178" spans="1:2" hidden="1" x14ac:dyDescent="0.2">
      <c r="A178" s="17" t="s">
        <v>375</v>
      </c>
      <c r="B178" s="87" t="s">
        <v>372</v>
      </c>
    </row>
    <row r="179" spans="1:2" hidden="1" x14ac:dyDescent="0.2">
      <c r="A179" s="17" t="s">
        <v>376</v>
      </c>
      <c r="B179" s="87" t="s">
        <v>372</v>
      </c>
    </row>
    <row r="180" spans="1:2" hidden="1" x14ac:dyDescent="0.2">
      <c r="A180" s="17" t="s">
        <v>113</v>
      </c>
      <c r="B180" s="87" t="s">
        <v>372</v>
      </c>
    </row>
    <row r="181" spans="1:2" hidden="1" x14ac:dyDescent="0.2">
      <c r="A181" s="17" t="s">
        <v>377</v>
      </c>
      <c r="B181" s="87" t="s">
        <v>372</v>
      </c>
    </row>
    <row r="182" spans="1:2" hidden="1" x14ac:dyDescent="0.2">
      <c r="A182" s="17" t="s">
        <v>378</v>
      </c>
      <c r="B182" s="87" t="s">
        <v>372</v>
      </c>
    </row>
    <row r="183" spans="1:2" hidden="1" x14ac:dyDescent="0.2">
      <c r="A183" s="17" t="s">
        <v>379</v>
      </c>
      <c r="B183" s="87" t="s">
        <v>372</v>
      </c>
    </row>
    <row r="184" spans="1:2" hidden="1" x14ac:dyDescent="0.2">
      <c r="A184" s="17" t="s">
        <v>205</v>
      </c>
      <c r="B184" s="87" t="s">
        <v>372</v>
      </c>
    </row>
    <row r="185" spans="1:2" hidden="1" x14ac:dyDescent="0.2">
      <c r="A185" s="17" t="s">
        <v>380</v>
      </c>
      <c r="B185" s="87" t="s">
        <v>372</v>
      </c>
    </row>
    <row r="186" spans="1:2" hidden="1" x14ac:dyDescent="0.2">
      <c r="A186" s="17" t="s">
        <v>381</v>
      </c>
      <c r="B186" s="87" t="s">
        <v>372</v>
      </c>
    </row>
    <row r="187" spans="1:2" hidden="1" x14ac:dyDescent="0.2">
      <c r="A187" s="17" t="s">
        <v>382</v>
      </c>
      <c r="B187" s="87" t="s">
        <v>372</v>
      </c>
    </row>
    <row r="188" spans="1:2" hidden="1" x14ac:dyDescent="0.2"/>
    <row r="189" spans="1:2" hidden="1" x14ac:dyDescent="0.2"/>
    <row r="190" spans="1:2" hidden="1" x14ac:dyDescent="0.2">
      <c r="A190" s="17" t="s">
        <v>383</v>
      </c>
      <c r="B190" s="87" t="s">
        <v>385</v>
      </c>
    </row>
    <row r="191" spans="1:2" hidden="1" x14ac:dyDescent="0.2">
      <c r="A191" s="17" t="s">
        <v>384</v>
      </c>
      <c r="B191" s="87" t="s">
        <v>385</v>
      </c>
    </row>
    <row r="192" spans="1:2" hidden="1" x14ac:dyDescent="0.2">
      <c r="A192" s="17" t="s">
        <v>328</v>
      </c>
      <c r="B192" s="87" t="s">
        <v>385</v>
      </c>
    </row>
    <row r="193" hidden="1" x14ac:dyDescent="0.2"/>
  </sheetData>
  <sheetProtection password="8ECF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2"/>
  <sheetViews>
    <sheetView topLeftCell="A5" workbookViewId="0">
      <selection activeCell="A8" sqref="A8"/>
    </sheetView>
  </sheetViews>
  <sheetFormatPr defaultColWidth="9.140625" defaultRowHeight="12" x14ac:dyDescent="0.2"/>
  <cols>
    <col min="1" max="1" width="13.140625" style="88" customWidth="1"/>
    <col min="2" max="2" width="9.28515625" style="88" customWidth="1"/>
    <col min="3" max="3" width="5.28515625" style="88" customWidth="1"/>
    <col min="4" max="4" width="7.42578125" style="88" customWidth="1"/>
    <col min="5" max="5" width="3" style="88" customWidth="1"/>
    <col min="6" max="6" width="10" style="88" customWidth="1"/>
    <col min="7" max="7" width="5.28515625" style="88" customWidth="1"/>
    <col min="8" max="8" width="6.85546875" style="88" customWidth="1"/>
    <col min="9" max="9" width="9.5703125" style="88" customWidth="1"/>
    <col min="10" max="10" width="4.42578125" style="88" customWidth="1"/>
    <col min="11" max="11" width="9.85546875" style="88" customWidth="1"/>
    <col min="12" max="12" width="12" style="88" customWidth="1"/>
    <col min="13" max="13" width="4.42578125" style="88" customWidth="1"/>
    <col min="14" max="14" width="10.28515625" style="88" bestFit="1" customWidth="1"/>
    <col min="15" max="15" width="7.85546875" style="88" customWidth="1"/>
    <col min="16" max="21" width="8.140625" style="88" bestFit="1" customWidth="1"/>
    <col min="22" max="22" width="9" style="88" bestFit="1" customWidth="1"/>
    <col min="23" max="28" width="8.140625" style="88" bestFit="1" customWidth="1"/>
    <col min="29" max="29" width="9" style="88" bestFit="1" customWidth="1"/>
    <col min="30" max="38" width="7.5703125" style="88" customWidth="1"/>
    <col min="39" max="39" width="4.42578125" style="88" customWidth="1"/>
    <col min="40" max="40" width="10.28515625" style="88" bestFit="1" customWidth="1"/>
    <col min="41" max="46" width="10.28515625" style="88" customWidth="1"/>
    <col min="47" max="47" width="15.5703125" style="88" customWidth="1"/>
    <col min="48" max="48" width="16" style="88" customWidth="1"/>
    <col min="49" max="49" width="5.140625" style="88" customWidth="1"/>
    <col min="50" max="50" width="11.28515625" style="88" customWidth="1"/>
    <col min="51" max="51" width="14.28515625" style="88" customWidth="1"/>
    <col min="52" max="52" width="10.28515625" style="88" customWidth="1"/>
    <col min="53" max="53" width="7.42578125" style="88" bestFit="1" customWidth="1"/>
    <col min="54" max="54" width="8.7109375" style="88" bestFit="1" customWidth="1"/>
    <col min="55" max="55" width="7.5703125" style="88" bestFit="1" customWidth="1"/>
    <col min="56" max="56" width="12.42578125" style="88" bestFit="1" customWidth="1"/>
    <col min="57" max="16384" width="9.140625" style="88"/>
  </cols>
  <sheetData>
    <row r="1" spans="1:56" ht="15" hidden="1" customHeight="1" x14ac:dyDescent="0.2">
      <c r="A1" s="169" t="s">
        <v>368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 t="s">
        <v>398</v>
      </c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1" t="s">
        <v>369</v>
      </c>
      <c r="AN1" s="171"/>
      <c r="AO1" s="173" t="s">
        <v>427</v>
      </c>
      <c r="AP1" s="173"/>
      <c r="AQ1" s="173"/>
      <c r="AR1" s="173"/>
      <c r="AS1" s="173"/>
      <c r="AT1" s="119"/>
      <c r="AU1" s="172" t="s">
        <v>370</v>
      </c>
      <c r="AV1" s="172"/>
      <c r="AW1" s="172"/>
      <c r="AX1" s="172"/>
      <c r="AY1" s="172"/>
      <c r="AZ1" s="172"/>
      <c r="BA1" s="168" t="s">
        <v>388</v>
      </c>
      <c r="BB1" s="168"/>
      <c r="BC1" s="168"/>
      <c r="BD1" s="168"/>
    </row>
    <row r="2" spans="1:56" s="117" customFormat="1" ht="45" hidden="1" x14ac:dyDescent="0.25">
      <c r="A2" s="110" t="s">
        <v>362</v>
      </c>
      <c r="B2" s="111" t="s">
        <v>363</v>
      </c>
      <c r="C2" s="110" t="s">
        <v>1</v>
      </c>
      <c r="D2" s="110" t="s">
        <v>364</v>
      </c>
      <c r="E2" s="110" t="s">
        <v>251</v>
      </c>
      <c r="F2" s="110" t="s">
        <v>2</v>
      </c>
      <c r="G2" s="110" t="s">
        <v>361</v>
      </c>
      <c r="H2" s="110" t="s">
        <v>365</v>
      </c>
      <c r="I2" s="110" t="s">
        <v>366</v>
      </c>
      <c r="J2" s="110" t="s">
        <v>367</v>
      </c>
      <c r="K2" s="110" t="s">
        <v>359</v>
      </c>
      <c r="L2" s="110" t="s">
        <v>360</v>
      </c>
      <c r="M2" s="112" t="s">
        <v>399</v>
      </c>
      <c r="N2" s="112" t="s">
        <v>400</v>
      </c>
      <c r="O2" s="112" t="s">
        <v>401</v>
      </c>
      <c r="P2" s="112" t="s">
        <v>402</v>
      </c>
      <c r="Q2" s="112" t="s">
        <v>403</v>
      </c>
      <c r="R2" s="112" t="s">
        <v>404</v>
      </c>
      <c r="S2" s="112" t="s">
        <v>405</v>
      </c>
      <c r="T2" s="112" t="s">
        <v>406</v>
      </c>
      <c r="U2" s="112" t="s">
        <v>407</v>
      </c>
      <c r="V2" s="112" t="s">
        <v>408</v>
      </c>
      <c r="W2" s="112" t="s">
        <v>409</v>
      </c>
      <c r="X2" s="112" t="s">
        <v>410</v>
      </c>
      <c r="Y2" s="112" t="s">
        <v>411</v>
      </c>
      <c r="Z2" s="112" t="s">
        <v>412</v>
      </c>
      <c r="AA2" s="112" t="s">
        <v>413</v>
      </c>
      <c r="AB2" s="112" t="s">
        <v>414</v>
      </c>
      <c r="AC2" s="112" t="s">
        <v>415</v>
      </c>
      <c r="AD2" s="112" t="s">
        <v>416</v>
      </c>
      <c r="AE2" s="112" t="s">
        <v>417</v>
      </c>
      <c r="AF2" s="112" t="s">
        <v>418</v>
      </c>
      <c r="AG2" s="112" t="s">
        <v>419</v>
      </c>
      <c r="AH2" s="112" t="s">
        <v>420</v>
      </c>
      <c r="AI2" s="112" t="s">
        <v>421</v>
      </c>
      <c r="AJ2" s="112" t="s">
        <v>422</v>
      </c>
      <c r="AK2" s="112" t="s">
        <v>423</v>
      </c>
      <c r="AL2" s="112" t="s">
        <v>424</v>
      </c>
      <c r="AM2" s="113" t="s">
        <v>100</v>
      </c>
      <c r="AN2" s="113" t="s">
        <v>425</v>
      </c>
      <c r="AO2" s="118" t="s">
        <v>355</v>
      </c>
      <c r="AP2" s="118" t="s">
        <v>337</v>
      </c>
      <c r="AQ2" s="118" t="s">
        <v>350</v>
      </c>
      <c r="AR2" s="118" t="s">
        <v>426</v>
      </c>
      <c r="AS2" s="118" t="s">
        <v>338</v>
      </c>
      <c r="AT2" s="118" t="s">
        <v>336</v>
      </c>
      <c r="AU2" s="114" t="s">
        <v>340</v>
      </c>
      <c r="AV2" s="114" t="s">
        <v>35</v>
      </c>
      <c r="AW2" s="114" t="s">
        <v>143</v>
      </c>
      <c r="AX2" s="115" t="str">
        <f>'Scheda inserimento dati'!$Q$19</f>
        <v>Utile/perdita</v>
      </c>
      <c r="AY2" s="114" t="s">
        <v>345</v>
      </c>
      <c r="AZ2" s="114" t="s">
        <v>84</v>
      </c>
      <c r="BA2" s="116" t="s">
        <v>373</v>
      </c>
      <c r="BB2" s="116" t="s">
        <v>386</v>
      </c>
      <c r="BC2" s="116" t="s">
        <v>430</v>
      </c>
      <c r="BD2" s="116" t="s">
        <v>387</v>
      </c>
    </row>
    <row r="3" spans="1:56" hidden="1" x14ac:dyDescent="0.2">
      <c r="A3" s="78">
        <f>'Scheda inserimento dati'!$D$10</f>
        <v>0</v>
      </c>
      <c r="B3" s="79">
        <f>'Scheda inserimento dati'!$D$11</f>
        <v>0</v>
      </c>
      <c r="C3" s="78">
        <f>'Scheda inserimento dati'!$G$13</f>
        <v>0</v>
      </c>
      <c r="D3" s="78">
        <f>'Scheda inserimento dati'!$D$15</f>
        <v>0</v>
      </c>
      <c r="E3" s="78">
        <f>'Scheda inserimento dati'!$D$13</f>
        <v>0</v>
      </c>
      <c r="F3" s="78">
        <f>'Scheda inserimento dati'!$D$16</f>
        <v>0</v>
      </c>
      <c r="G3" s="78">
        <f>'Scheda inserimento dati'!$D$17</f>
        <v>0</v>
      </c>
      <c r="H3" s="78">
        <f>'Scheda inserimento dati'!$D$20</f>
        <v>0</v>
      </c>
      <c r="I3" s="78">
        <f>'Scheda inserimento dati'!$D$18</f>
        <v>0</v>
      </c>
      <c r="J3" s="78">
        <f>'Scheda inserimento dati'!$D$21</f>
        <v>0</v>
      </c>
      <c r="K3" s="78">
        <f>'Scheda inserimento dati'!$D$19</f>
        <v>0</v>
      </c>
      <c r="L3" s="78">
        <f>'Scheda inserimento dati'!$D$22</f>
        <v>0</v>
      </c>
      <c r="M3" s="78">
        <f>'Scheda inserimento dati'!$I$36</f>
        <v>2018</v>
      </c>
      <c r="N3" s="77">
        <f>'Scheda inserimento dati'!$E$65</f>
        <v>0</v>
      </c>
      <c r="O3" s="77">
        <f>'Scheda inserimento dati'!$E$40</f>
        <v>0</v>
      </c>
      <c r="P3" s="77">
        <f>'Scheda inserimento dati'!$E$41</f>
        <v>0</v>
      </c>
      <c r="Q3" s="77">
        <f>'Scheda inserimento dati'!$E$42</f>
        <v>0</v>
      </c>
      <c r="R3" s="77">
        <f>'Scheda inserimento dati'!$E$43</f>
        <v>0</v>
      </c>
      <c r="S3" s="77">
        <f>'Scheda inserimento dati'!$E$44</f>
        <v>0</v>
      </c>
      <c r="T3" s="77">
        <f>'Scheda inserimento dati'!$E$45</f>
        <v>0</v>
      </c>
      <c r="U3" s="77">
        <f>'Scheda inserimento dati'!$E$46</f>
        <v>0</v>
      </c>
      <c r="V3" s="77">
        <f>'Scheda inserimento dati'!$E$47</f>
        <v>0</v>
      </c>
      <c r="W3" s="77">
        <f>'Scheda inserimento dati'!$E$48</f>
        <v>0</v>
      </c>
      <c r="X3" s="77">
        <f>'Scheda inserimento dati'!$E$49</f>
        <v>0</v>
      </c>
      <c r="Y3" s="77">
        <f>'Scheda inserimento dati'!$E$50</f>
        <v>0</v>
      </c>
      <c r="Z3" s="77">
        <f>'Scheda inserimento dati'!$E$51</f>
        <v>0</v>
      </c>
      <c r="AA3" s="77">
        <f>'Scheda inserimento dati'!$E$52</f>
        <v>0</v>
      </c>
      <c r="AB3" s="77">
        <f>'Scheda inserimento dati'!$E$53</f>
        <v>0</v>
      </c>
      <c r="AC3" s="77">
        <f>'Scheda inserimento dati'!$E$54</f>
        <v>0</v>
      </c>
      <c r="AD3" s="77">
        <f>'Scheda inserimento dati'!$E$55</f>
        <v>0</v>
      </c>
      <c r="AE3" s="77">
        <f>'Scheda inserimento dati'!$E$56</f>
        <v>0</v>
      </c>
      <c r="AF3" s="77">
        <f>'Scheda inserimento dati'!$E$57</f>
        <v>0</v>
      </c>
      <c r="AG3" s="77">
        <f>'Scheda inserimento dati'!$E$58</f>
        <v>0</v>
      </c>
      <c r="AH3" s="77">
        <f>'Scheda inserimento dati'!$E$59</f>
        <v>0</v>
      </c>
      <c r="AI3" s="77">
        <f>'Scheda inserimento dati'!$E$60</f>
        <v>0</v>
      </c>
      <c r="AJ3" s="77">
        <f>'Scheda inserimento dati'!$E$61</f>
        <v>0</v>
      </c>
      <c r="AK3" s="77">
        <f>'Scheda inserimento dati'!$E$62</f>
        <v>0</v>
      </c>
      <c r="AL3" s="77">
        <f>'Scheda inserimento dati'!$E$63</f>
        <v>0</v>
      </c>
      <c r="AM3" s="80">
        <f>'Scheda inserimento dati'!$I$71</f>
        <v>2019</v>
      </c>
      <c r="AN3" s="77">
        <f>'Scheda inserimento dati'!$C$71</f>
        <v>0</v>
      </c>
      <c r="AO3" s="77">
        <f>'Scheda inserimento dati'!$O$4</f>
        <v>0</v>
      </c>
      <c r="AP3" s="77">
        <f>'Scheda inserimento dati'!$O$8</f>
        <v>0</v>
      </c>
      <c r="AQ3" s="77">
        <f>'Scheda inserimento dati'!$O$9</f>
        <v>0</v>
      </c>
      <c r="AR3" s="77">
        <f>'Scheda inserimento dati'!$O$10</f>
        <v>0</v>
      </c>
      <c r="AS3" s="77">
        <f>'Scheda inserimento dati'!$O$11</f>
        <v>0</v>
      </c>
      <c r="AT3" s="77">
        <f>'Scheda inserimento dati'!$O$12</f>
        <v>0</v>
      </c>
      <c r="AU3" s="81">
        <f>'Scheda inserimento dati'!$O$16</f>
        <v>0</v>
      </c>
      <c r="AV3" s="82">
        <f>'Scheda inserimento dati'!$O$17</f>
        <v>0</v>
      </c>
      <c r="AW3" s="83">
        <f>'Scheda inserimento dati'!$O$18</f>
        <v>0</v>
      </c>
      <c r="AX3" s="83">
        <f>'Scheda inserimento dati'!$O$19</f>
        <v>0</v>
      </c>
      <c r="AY3" s="83">
        <f>'Scheda inserimento dati'!$O$20</f>
        <v>0</v>
      </c>
      <c r="AZ3" s="78">
        <f>'Scheda inserimento dati'!$O$21</f>
        <v>0</v>
      </c>
      <c r="BA3" s="78">
        <f>'Scheda inserimento dati'!$M$71</f>
        <v>0</v>
      </c>
      <c r="BB3" s="89">
        <f>'Scheda inserimento dati'!$Q$71</f>
        <v>0</v>
      </c>
      <c r="BC3" s="78">
        <f>'Scheda inserimento dati'!$M$63</f>
        <v>0</v>
      </c>
      <c r="BD3" s="78">
        <f>'Scheda inserimento dati'!$M$72</f>
        <v>0</v>
      </c>
    </row>
    <row r="4" spans="1:56" hidden="1" x14ac:dyDescent="0.2"/>
    <row r="8" spans="1:56" x14ac:dyDescent="0.2">
      <c r="AQ8" s="1"/>
    </row>
    <row r="9" spans="1:56" x14ac:dyDescent="0.2">
      <c r="AQ9" s="1"/>
    </row>
    <row r="10" spans="1:56" x14ac:dyDescent="0.2">
      <c r="AQ10" s="14"/>
    </row>
    <row r="11" spans="1:56" x14ac:dyDescent="0.2">
      <c r="AQ11" s="14"/>
    </row>
    <row r="12" spans="1:56" x14ac:dyDescent="0.2">
      <c r="AQ12" s="14"/>
    </row>
  </sheetData>
  <sheetProtection password="8ECF" sheet="1" objects="1" scenarios="1"/>
  <mergeCells count="6">
    <mergeCell ref="BA1:BD1"/>
    <mergeCell ref="A1:L1"/>
    <mergeCell ref="M1:AL1"/>
    <mergeCell ref="AM1:AN1"/>
    <mergeCell ref="AU1:AZ1"/>
    <mergeCell ref="AO1:AS1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1E559958649A42B37382AA21992CD8" ma:contentTypeVersion="6" ma:contentTypeDescription="Creare un nuovo documento." ma:contentTypeScope="" ma:versionID="fe4dea41e14b2d605a3088d65e38dd7a">
  <xsd:schema xmlns:xsd="http://www.w3.org/2001/XMLSchema" xmlns:xs="http://www.w3.org/2001/XMLSchema" xmlns:p="http://schemas.microsoft.com/office/2006/metadata/properties" xmlns:ns2="c552c669-f720-42e8-a746-cd58fb7dcba1" xmlns:ns3="be8fb754-5bab-4212-b6ec-e10c31c8f59c" targetNamespace="http://schemas.microsoft.com/office/2006/metadata/properties" ma:root="true" ma:fieldsID="05c08647742ebafe7b950a83b4dbb416" ns2:_="" ns3:_="">
    <xsd:import namespace="c552c669-f720-42e8-a746-cd58fb7dcba1"/>
    <xsd:import namespace="be8fb754-5bab-4212-b6ec-e10c31c8f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2c669-f720-42e8-a746-cd58fb7dcb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fb754-5bab-4212-b6ec-e10c31c8f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9E4EBB-B527-4314-BE7C-EAE41EE420C0}"/>
</file>

<file path=customXml/itemProps2.xml><?xml version="1.0" encoding="utf-8"?>
<ds:datastoreItem xmlns:ds="http://schemas.openxmlformats.org/officeDocument/2006/customXml" ds:itemID="{70E5A6DE-CE21-4B46-903A-96664ED93B60}"/>
</file>

<file path=customXml/itemProps3.xml><?xml version="1.0" encoding="utf-8"?>
<ds:datastoreItem xmlns:ds="http://schemas.openxmlformats.org/officeDocument/2006/customXml" ds:itemID="{CBD5021B-7E49-49E3-9C6A-4C8A666BC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inserimento dati</vt:lpstr>
      <vt:lpstr>Parametri </vt:lpstr>
      <vt:lpstr>Riga da incollare</vt:lpstr>
      <vt:lpstr>'Scheda inserimento dati'!Area_stampa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Bonora</dc:creator>
  <cp:lastModifiedBy>D'attoma Elena</cp:lastModifiedBy>
  <cp:lastPrinted>2018-10-29T11:27:16Z</cp:lastPrinted>
  <dcterms:created xsi:type="dcterms:W3CDTF">2016-07-27T08:46:21Z</dcterms:created>
  <dcterms:modified xsi:type="dcterms:W3CDTF">2019-02-21T12:04:18Z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0x010100451E559958649A42B37382AA21992CD8</vt:lpwstr>
  </property>
</Properties>
</file>